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äg- och järnvägsavdelningen\Data och System\Data och analys\STRADA\6.Dataförvaltning\62.Off_stat\Webbtabeller\Storhelg\Jul\"/>
    </mc:Choice>
  </mc:AlternateContent>
  <bookViews>
    <workbookView xWindow="720" yWindow="240" windowWidth="11100" windowHeight="8385"/>
  </bookViews>
  <sheets>
    <sheet name="Riket_olyckor" sheetId="1" r:id="rId1"/>
    <sheet name="Riket_personer" sheetId="3" r:id="rId2"/>
    <sheet name="Län_personer" sheetId="4" r:id="rId3"/>
    <sheet name="ESRI_MAPINFO_SHEET" sheetId="6" state="veryHidden" r:id="rId4"/>
  </sheets>
  <externalReferences>
    <externalReference r:id="rId5"/>
  </externalReferences>
  <definedNames>
    <definedName name="Dödsorsak">OFFSET([1]Indata!$N$2,0,0,COUNTA([1]Indata!$N$1:$N$65532)-1,1)</definedName>
    <definedName name="Färdsätt">OFFSET([1]Indata!$L$2,0,0,COUNTA([1]Indata!$L$1:$L$65531)-1,1)</definedName>
    <definedName name="Hastighet">OFFSET([1]Indata!$G$2,0,0,COUNTA([1]Indata!$G$1:$G$65530)-1,1)</definedName>
    <definedName name="Kommun">OFFSET([1]Indata!$D$2,0,0,COUNTA([1]Indata!$D$1:$D$65530)-1,1)</definedName>
    <definedName name="Källa">OFFSET([1]Indata!$M$2,0,0,COUNTA([1]Indata!$M$1:$M$65531)-1,1)</definedName>
    <definedName name="Kön">OFFSET([1]Indata!$I$2,0,0,COUNTA([1]Indata!$I$1:$I$65530)-1,1)</definedName>
    <definedName name="Län">OFFSET([1]Indata!$C$2,0,0,COUNTA([1]Indata!$C$1:$C$65530)-1,1)</definedName>
    <definedName name="Mån">OFFSET([1]Indata!$A$2,0,0,COUNTA([1]Indata!$A$1:$A$65530)-1,1)</definedName>
    <definedName name="Mån2">OFFSET([1]Indata!$B$2,0,0,COUNTA([1]Indata!$B$1:$B$65530)-1,1)</definedName>
    <definedName name="Olyckstyp">OFFSET([1]Indata!$F$2,0,0,COUNTA([1]Indata!$F$1:$F$65529)-1,1)</definedName>
    <definedName name="PrimärtKrockvåld">OFFSET([1]Indata!$K$2,0,0,COUNTA([1]Indata!$K$1:$K$65530)-1,1)</definedName>
    <definedName name="TrafikKateg">OFFSET([1]Indata!$J$2,0,0,COUNTA([1]Indata!$J$1:$J$65530)-1,1)</definedName>
    <definedName name="_xlnm.Print_Area" localSheetId="1">Riket_personer!$A$1:$W$37</definedName>
    <definedName name="Väghållare">OFFSET([1]Indata!$E$2,0,0,COUNTA([1]Indata!$E$1:$E$65530)-1,1)</definedName>
    <definedName name="Åldersklass">OFFSET([1]Indata!$H$2,0,0,COUNTA([1]Indata!$H$1:$H$65531)-1,1)</definedName>
  </definedNames>
  <calcPr calcId="162913"/>
</workbook>
</file>

<file path=xl/calcChain.xml><?xml version="1.0" encoding="utf-8"?>
<calcChain xmlns="http://schemas.openxmlformats.org/spreadsheetml/2006/main">
  <c r="X102" i="1" l="1"/>
  <c r="X100" i="1"/>
  <c r="X99" i="1"/>
  <c r="X78" i="1"/>
  <c r="W102" i="1" l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U5" i="1" l="1"/>
  <c r="X35" i="1"/>
  <c r="W35" i="1"/>
  <c r="V32" i="1"/>
  <c r="V31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X6" i="1"/>
  <c r="W6" i="1"/>
  <c r="V18" i="1"/>
  <c r="V5" i="1"/>
  <c r="W35" i="3"/>
  <c r="W31" i="3"/>
  <c r="W32" i="3" s="1"/>
  <c r="X28" i="4"/>
  <c r="W28" i="4"/>
  <c r="X26" i="4"/>
  <c r="W26" i="4"/>
  <c r="W6" i="4"/>
  <c r="X6" i="4"/>
  <c r="W7" i="4"/>
  <c r="X7" i="4"/>
  <c r="W8" i="4"/>
  <c r="X8" i="4"/>
  <c r="W9" i="4"/>
  <c r="X9" i="4"/>
  <c r="W10" i="4"/>
  <c r="X10" i="4"/>
  <c r="W11" i="4"/>
  <c r="X11" i="4"/>
  <c r="W12" i="4"/>
  <c r="X12" i="4"/>
  <c r="W13" i="4"/>
  <c r="X13" i="4"/>
  <c r="W14" i="4"/>
  <c r="X14" i="4"/>
  <c r="W15" i="4"/>
  <c r="X15" i="4"/>
  <c r="W16" i="4"/>
  <c r="X16" i="4"/>
  <c r="W17" i="4"/>
  <c r="X17" i="4"/>
  <c r="W18" i="4"/>
  <c r="X18" i="4"/>
  <c r="W19" i="4"/>
  <c r="X19" i="4"/>
  <c r="W20" i="4"/>
  <c r="X20" i="4"/>
  <c r="W21" i="4"/>
  <c r="X21" i="4"/>
  <c r="W22" i="4"/>
  <c r="X22" i="4"/>
  <c r="W23" i="4"/>
  <c r="X23" i="4"/>
  <c r="W24" i="4"/>
  <c r="X24" i="4"/>
  <c r="W25" i="4"/>
  <c r="X25" i="4"/>
  <c r="X5" i="4"/>
  <c r="W5" i="4"/>
  <c r="V26" i="4"/>
  <c r="X58" i="4" l="1"/>
  <c r="W58" i="4"/>
  <c r="X56" i="4"/>
  <c r="W56" i="4"/>
  <c r="W53" i="4"/>
  <c r="W36" i="4"/>
  <c r="X36" i="4"/>
  <c r="W37" i="4"/>
  <c r="X37" i="4"/>
  <c r="W38" i="4"/>
  <c r="X38" i="4"/>
  <c r="W39" i="4"/>
  <c r="X39" i="4"/>
  <c r="W40" i="4"/>
  <c r="X40" i="4"/>
  <c r="W41" i="4"/>
  <c r="X41" i="4"/>
  <c r="W42" i="4"/>
  <c r="X42" i="4"/>
  <c r="W43" i="4"/>
  <c r="X43" i="4"/>
  <c r="W44" i="4"/>
  <c r="X44" i="4"/>
  <c r="W45" i="4"/>
  <c r="X45" i="4"/>
  <c r="W46" i="4"/>
  <c r="X46" i="4"/>
  <c r="W47" i="4"/>
  <c r="X47" i="4"/>
  <c r="W48" i="4"/>
  <c r="X48" i="4"/>
  <c r="W49" i="4"/>
  <c r="X49" i="4"/>
  <c r="W50" i="4"/>
  <c r="X50" i="4"/>
  <c r="W51" i="4"/>
  <c r="X51" i="4"/>
  <c r="W52" i="4"/>
  <c r="X52" i="4"/>
  <c r="X53" i="4"/>
  <c r="W54" i="4"/>
  <c r="X54" i="4"/>
  <c r="W55" i="4"/>
  <c r="X55" i="4"/>
  <c r="X35" i="4"/>
  <c r="W35" i="4"/>
  <c r="X72" i="3"/>
  <c r="X70" i="3"/>
  <c r="X69" i="3"/>
  <c r="W69" i="3"/>
  <c r="W70" i="3"/>
  <c r="V70" i="3"/>
  <c r="V69" i="3" l="1"/>
  <c r="U69" i="3"/>
  <c r="W58" i="3"/>
  <c r="X58" i="3"/>
  <c r="W59" i="3"/>
  <c r="X59" i="3"/>
  <c r="W60" i="3"/>
  <c r="X60" i="3"/>
  <c r="W61" i="3"/>
  <c r="X61" i="3"/>
  <c r="W62" i="3"/>
  <c r="X62" i="3"/>
  <c r="W63" i="3"/>
  <c r="X63" i="3"/>
  <c r="W64" i="3"/>
  <c r="X64" i="3"/>
  <c r="W65" i="3"/>
  <c r="X65" i="3"/>
  <c r="W66" i="3"/>
  <c r="X66" i="3"/>
  <c r="W67" i="3"/>
  <c r="X67" i="3"/>
  <c r="W68" i="3"/>
  <c r="X68" i="3"/>
  <c r="X57" i="3"/>
  <c r="W57" i="3"/>
  <c r="X56" i="3"/>
  <c r="W56" i="3"/>
  <c r="W45" i="3"/>
  <c r="X45" i="3"/>
  <c r="W46" i="3"/>
  <c r="X46" i="3"/>
  <c r="W47" i="3"/>
  <c r="X47" i="3"/>
  <c r="W48" i="3"/>
  <c r="X48" i="3"/>
  <c r="W49" i="3"/>
  <c r="X49" i="3"/>
  <c r="W50" i="3"/>
  <c r="X50" i="3"/>
  <c r="W51" i="3"/>
  <c r="X51" i="3"/>
  <c r="W52" i="3"/>
  <c r="X52" i="3"/>
  <c r="W53" i="3"/>
  <c r="X53" i="3"/>
  <c r="W54" i="3"/>
  <c r="X54" i="3"/>
  <c r="W55" i="3"/>
  <c r="X55" i="3"/>
  <c r="X44" i="3"/>
  <c r="W44" i="3"/>
  <c r="X43" i="3"/>
  <c r="W43" i="3"/>
  <c r="X35" i="3"/>
  <c r="W13" i="3"/>
  <c r="V32" i="3"/>
  <c r="X32" i="3"/>
  <c r="X31" i="3"/>
  <c r="W6" i="3"/>
  <c r="X6" i="3"/>
  <c r="W7" i="3"/>
  <c r="X7" i="3"/>
  <c r="W8" i="3"/>
  <c r="X8" i="3"/>
  <c r="W9" i="3"/>
  <c r="X9" i="3"/>
  <c r="W10" i="3"/>
  <c r="X10" i="3"/>
  <c r="W11" i="3"/>
  <c r="X11" i="3"/>
  <c r="W12" i="3"/>
  <c r="X12" i="3"/>
  <c r="X13" i="3"/>
  <c r="W14" i="3"/>
  <c r="X14" i="3"/>
  <c r="W15" i="3"/>
  <c r="X15" i="3"/>
  <c r="W16" i="3"/>
  <c r="X16" i="3"/>
  <c r="W17" i="3"/>
  <c r="X17" i="3"/>
  <c r="W18" i="3"/>
  <c r="X18" i="3"/>
  <c r="W19" i="3"/>
  <c r="X19" i="3"/>
  <c r="W20" i="3"/>
  <c r="X20" i="3"/>
  <c r="W21" i="3"/>
  <c r="X21" i="3"/>
  <c r="W22" i="3"/>
  <c r="X22" i="3"/>
  <c r="W23" i="3"/>
  <c r="X23" i="3"/>
  <c r="W24" i="3"/>
  <c r="X24" i="3"/>
  <c r="W25" i="3"/>
  <c r="X25" i="3"/>
  <c r="W26" i="3"/>
  <c r="X26" i="3"/>
  <c r="W27" i="3"/>
  <c r="X27" i="3"/>
  <c r="W28" i="3"/>
  <c r="X28" i="3"/>
  <c r="W29" i="3"/>
  <c r="X29" i="3"/>
  <c r="W30" i="3"/>
  <c r="X30" i="3"/>
  <c r="X5" i="3"/>
  <c r="W5" i="3"/>
  <c r="U32" i="3" l="1"/>
  <c r="X86" i="4" l="1"/>
  <c r="W86" i="4"/>
  <c r="W64" i="4"/>
  <c r="X64" i="4"/>
  <c r="W65" i="4"/>
  <c r="X65" i="4"/>
  <c r="W66" i="4"/>
  <c r="X66" i="4"/>
  <c r="W67" i="4"/>
  <c r="X67" i="4"/>
  <c r="W68" i="4"/>
  <c r="X68" i="4"/>
  <c r="W69" i="4"/>
  <c r="X69" i="4"/>
  <c r="W70" i="4"/>
  <c r="X70" i="4"/>
  <c r="W71" i="4"/>
  <c r="X71" i="4"/>
  <c r="W72" i="4"/>
  <c r="X72" i="4"/>
  <c r="W73" i="4"/>
  <c r="X73" i="4"/>
  <c r="W74" i="4"/>
  <c r="X74" i="4"/>
  <c r="W75" i="4"/>
  <c r="X75" i="4"/>
  <c r="W76" i="4"/>
  <c r="X76" i="4"/>
  <c r="W77" i="4"/>
  <c r="X77" i="4"/>
  <c r="W78" i="4"/>
  <c r="X78" i="4"/>
  <c r="W79" i="4"/>
  <c r="X79" i="4"/>
  <c r="W80" i="4"/>
  <c r="X80" i="4"/>
  <c r="W81" i="4"/>
  <c r="X81" i="4"/>
  <c r="W82" i="4"/>
  <c r="X82" i="4"/>
  <c r="W83" i="4"/>
  <c r="X83" i="4"/>
  <c r="X63" i="4"/>
  <c r="W63" i="4"/>
  <c r="X84" i="4"/>
  <c r="W84" i="4"/>
  <c r="V84" i="4"/>
  <c r="X94" i="3"/>
  <c r="W107" i="3"/>
  <c r="X107" i="3"/>
  <c r="W105" i="3"/>
  <c r="X105" i="3"/>
  <c r="X104" i="3"/>
  <c r="W104" i="3"/>
  <c r="V104" i="3"/>
  <c r="V105" i="3" s="1"/>
  <c r="W93" i="3"/>
  <c r="X93" i="3"/>
  <c r="W94" i="3"/>
  <c r="W95" i="3"/>
  <c r="X95" i="3"/>
  <c r="W96" i="3"/>
  <c r="X96" i="3"/>
  <c r="W97" i="3"/>
  <c r="X97" i="3"/>
  <c r="W98" i="3"/>
  <c r="X98" i="3"/>
  <c r="W99" i="3"/>
  <c r="X99" i="3"/>
  <c r="W100" i="3"/>
  <c r="X100" i="3"/>
  <c r="W101" i="3"/>
  <c r="X101" i="3"/>
  <c r="W102" i="3"/>
  <c r="X102" i="3"/>
  <c r="W103" i="3"/>
  <c r="X103" i="3"/>
  <c r="X92" i="3"/>
  <c r="W92" i="3"/>
  <c r="X91" i="3"/>
  <c r="W91" i="3"/>
  <c r="W80" i="3"/>
  <c r="X80" i="3"/>
  <c r="W81" i="3"/>
  <c r="X81" i="3"/>
  <c r="W82" i="3"/>
  <c r="X82" i="3"/>
  <c r="W83" i="3"/>
  <c r="X83" i="3"/>
  <c r="W84" i="3"/>
  <c r="X84" i="3"/>
  <c r="W85" i="3"/>
  <c r="X85" i="3"/>
  <c r="W86" i="3"/>
  <c r="X86" i="3"/>
  <c r="W87" i="3"/>
  <c r="X87" i="3"/>
  <c r="W88" i="3"/>
  <c r="X88" i="3"/>
  <c r="W89" i="3"/>
  <c r="X89" i="3"/>
  <c r="W90" i="3"/>
  <c r="X90" i="3"/>
  <c r="X79" i="3"/>
  <c r="W79" i="3"/>
  <c r="X78" i="3"/>
  <c r="W78" i="3"/>
  <c r="V91" i="3"/>
  <c r="V78" i="3"/>
  <c r="U78" i="3"/>
  <c r="W71" i="1"/>
  <c r="W67" i="1"/>
  <c r="W68" i="1"/>
  <c r="X71" i="1"/>
  <c r="W55" i="1"/>
  <c r="W54" i="1"/>
  <c r="V54" i="1"/>
  <c r="V67" i="1"/>
  <c r="X67" i="1" s="1"/>
  <c r="V68" i="1"/>
  <c r="X68" i="1" s="1"/>
  <c r="U68" i="1"/>
  <c r="U67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X54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X41" i="1"/>
  <c r="W41" i="1"/>
  <c r="V41" i="1"/>
  <c r="S32" i="3"/>
  <c r="U26" i="4" l="1"/>
  <c r="U84" i="4" l="1"/>
  <c r="U107" i="3"/>
  <c r="U91" i="3"/>
  <c r="U41" i="1"/>
  <c r="U54" i="1"/>
  <c r="U104" i="3" l="1"/>
  <c r="U105" i="3" s="1"/>
  <c r="U18" i="1" l="1"/>
  <c r="U72" i="3"/>
  <c r="W18" i="1" l="1"/>
  <c r="X18" i="1"/>
  <c r="W5" i="1"/>
  <c r="X5" i="1"/>
  <c r="W72" i="3"/>
  <c r="U31" i="1"/>
  <c r="U70" i="3"/>
  <c r="X31" i="1" l="1"/>
  <c r="W31" i="1"/>
  <c r="U32" i="1"/>
  <c r="T32" i="3"/>
  <c r="T32" i="1"/>
  <c r="S32" i="1"/>
  <c r="T70" i="3"/>
  <c r="X32" i="1" l="1"/>
  <c r="W32" i="1"/>
  <c r="T105" i="3"/>
  <c r="N68" i="1"/>
  <c r="T68" i="1"/>
  <c r="O84" i="4" l="1"/>
  <c r="P84" i="4"/>
  <c r="Q84" i="4"/>
  <c r="R84" i="4"/>
  <c r="S84" i="4"/>
  <c r="N84" i="4"/>
  <c r="O105" i="3"/>
  <c r="P105" i="3"/>
  <c r="Q105" i="3"/>
  <c r="R105" i="3"/>
  <c r="S105" i="3"/>
  <c r="N105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B70" i="3"/>
  <c r="N32" i="1" l="1"/>
  <c r="S68" i="1"/>
  <c r="R68" i="1"/>
  <c r="Q68" i="1"/>
  <c r="P68" i="1"/>
  <c r="O68" i="1"/>
  <c r="C32" i="3" l="1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B32" i="3"/>
  <c r="C32" i="1"/>
  <c r="D32" i="1"/>
  <c r="E32" i="1"/>
  <c r="F32" i="1"/>
  <c r="G32" i="1"/>
  <c r="H32" i="1"/>
  <c r="I32" i="1"/>
  <c r="J32" i="1"/>
  <c r="K32" i="1"/>
  <c r="L32" i="1"/>
  <c r="M32" i="1"/>
  <c r="O32" i="1"/>
  <c r="P32" i="1"/>
  <c r="Q32" i="1"/>
  <c r="R32" i="1"/>
  <c r="B32" i="1"/>
</calcChain>
</file>

<file path=xl/sharedStrings.xml><?xml version="1.0" encoding="utf-8"?>
<sst xmlns="http://schemas.openxmlformats.org/spreadsheetml/2006/main" count="426" uniqueCount="71">
  <si>
    <t>03/04</t>
  </si>
  <si>
    <t>04/05</t>
  </si>
  <si>
    <t>05/06</t>
  </si>
  <si>
    <t>06/07</t>
  </si>
  <si>
    <t>Medeltal</t>
  </si>
  <si>
    <t>Söndag</t>
  </si>
  <si>
    <t>Tisdag</t>
  </si>
  <si>
    <t>Onsdag</t>
  </si>
  <si>
    <t>Torsdag</t>
  </si>
  <si>
    <t>Fredag</t>
  </si>
  <si>
    <t>Måndag</t>
  </si>
  <si>
    <t>Lördag</t>
  </si>
  <si>
    <t xml:space="preserve">December + januari </t>
  </si>
  <si>
    <t>07/08</t>
  </si>
  <si>
    <t>08/09</t>
  </si>
  <si>
    <t>09/10</t>
  </si>
  <si>
    <t>10/11</t>
  </si>
  <si>
    <t>11/12</t>
  </si>
  <si>
    <t>12/13</t>
  </si>
  <si>
    <t xml:space="preserve"> Fr.o.m. 2010 exklusive suicid enligt officiell statistik.</t>
  </si>
  <si>
    <t>Östergötlands län</t>
  </si>
  <si>
    <t>Örebro län</t>
  </si>
  <si>
    <t>Västra Götalands län</t>
  </si>
  <si>
    <t>Västmanlands län</t>
  </si>
  <si>
    <t>Västernorrlands län</t>
  </si>
  <si>
    <t>Västerbottens län</t>
  </si>
  <si>
    <t>Värmlands län</t>
  </si>
  <si>
    <t>Uppsala län</t>
  </si>
  <si>
    <t>Södermanlands län</t>
  </si>
  <si>
    <t>Stockholms län</t>
  </si>
  <si>
    <t>Skåne län</t>
  </si>
  <si>
    <t>Norrbottens län</t>
  </si>
  <si>
    <t>Kronobergs län</t>
  </si>
  <si>
    <t>Kalmar län</t>
  </si>
  <si>
    <t>Jönköpings län</t>
  </si>
  <si>
    <t>Jämtlands län</t>
  </si>
  <si>
    <t>Hallands län</t>
  </si>
  <si>
    <t>Gävleborgs län</t>
  </si>
  <si>
    <t>Gotlands län</t>
  </si>
  <si>
    <t>Dalarnas län</t>
  </si>
  <si>
    <t>Blekinge län</t>
  </si>
  <si>
    <t>13/14</t>
  </si>
  <si>
    <t>Antal vägtrafikolyckor med personskada  under perioden 20 dec-12 jan efter år</t>
  </si>
  <si>
    <t>Antal dödade i vägtrafikolyckor under perioden 20 dec-12 jan efter år</t>
  </si>
  <si>
    <t>Antal svårt och lindrigt skadade i vägtrafikolyckor under perioden 20 dec-12 jan efter år</t>
  </si>
  <si>
    <t>Antal dödade i vägtrafikolyckor under julhelgen 20/12 - 12/1 efter år</t>
  </si>
  <si>
    <t>14/15</t>
  </si>
  <si>
    <t>15/16</t>
  </si>
  <si>
    <t>16/17</t>
  </si>
  <si>
    <t>17/18</t>
  </si>
  <si>
    <t>Medel (20 dec-12 jan)</t>
  </si>
  <si>
    <t>i övrigt (1-19 dec + 13-31 jan)</t>
  </si>
  <si>
    <t>Län/År</t>
  </si>
  <si>
    <t>Månad/Dag/År</t>
  </si>
  <si>
    <t>Totalsumma</t>
  </si>
  <si>
    <t>Antal svårt och lindrigt skadade i vägtrafikolyckor under julhelgen 20/12 - 12/1 efter år</t>
  </si>
  <si>
    <t>Veckodag för julafton</t>
  </si>
  <si>
    <t>18/19</t>
  </si>
  <si>
    <t>* Preliminära uppgifter</t>
  </si>
  <si>
    <t>19/20</t>
  </si>
  <si>
    <t>20/21</t>
  </si>
  <si>
    <t>POLIS OCH SJUKVÅRDSRAPPORTERADE OLYCKOR (fr.o.m. 2015 pga ej anslutna aktusjukhus till Strada tidigare åren)</t>
  </si>
  <si>
    <r>
      <rPr>
        <b/>
        <sz val="11"/>
        <color rgb="FFFF0000"/>
        <rFont val="Calibri"/>
        <family val="2"/>
        <scheme val="minor"/>
      </rPr>
      <t>OFFICIELL STATISTIK</t>
    </r>
    <r>
      <rPr>
        <b/>
        <sz val="11"/>
        <rFont val="Calibri"/>
        <family val="2"/>
        <scheme val="minor"/>
      </rPr>
      <t xml:space="preserve"> (baserat på enbart polisrapporterade olyckor)</t>
    </r>
  </si>
  <si>
    <t>POLIS OCH SJUKVÅRDSRAPPORTERADE SKADADE (fr.o.m. 2015 pga ej anslutna aktusjukhus till Strada tidigare åren)</t>
  </si>
  <si>
    <t>OFFICIELL STATISTIK</t>
  </si>
  <si>
    <t>21/22</t>
  </si>
  <si>
    <t>23/24*</t>
  </si>
  <si>
    <t>22/23</t>
  </si>
  <si>
    <t>Total</t>
  </si>
  <si>
    <t>Medel i övrigt (1-19 dec + 13-31 jan)</t>
  </si>
  <si>
    <t>Okänt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</si>
</sst>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Arial"/>
      <family val="2"/>
    </font>
    <font>
      <i/>
      <sz val="11"/>
      <name val="Calibri"/>
      <family val="2"/>
      <scheme val="minor"/>
    </font>
    <font>
      <b/>
      <sz val="11"/>
      <color theme="1"/>
      <name val="Calibri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13">
    <xf numFmtId="0" fontId="0" fillId="0" borderId="0"/>
    <xf numFmtId="0" fontId="2" fillId="0" borderId="0"/>
    <xf numFmtId="0" fontId="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3">
    <xf numFmtId="0" fontId="0" fillId="0" borderId="0" xfId="0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5" fillId="0" borderId="0" xfId="0" applyFont="1"/>
    <xf numFmtId="0" fontId="25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6" fillId="0" borderId="0" xfId="40" applyFont="1"/>
    <xf numFmtId="164" fontId="25" fillId="0" borderId="0" xfId="0" applyNumberFormat="1" applyFont="1" applyBorder="1" applyAlignment="1">
      <alignment horizontal="center"/>
    </xf>
    <xf numFmtId="0" fontId="24" fillId="0" borderId="0" xfId="0" quotePrefix="1" applyFont="1"/>
    <xf numFmtId="164" fontId="24" fillId="0" borderId="0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 vertical="top"/>
    </xf>
    <xf numFmtId="1" fontId="24" fillId="0" borderId="0" xfId="0" applyNumberFormat="1" applyFont="1" applyAlignment="1">
      <alignment horizontal="center"/>
    </xf>
    <xf numFmtId="0" fontId="1" fillId="0" borderId="0" xfId="1" applyFont="1"/>
    <xf numFmtId="0" fontId="1" fillId="0" borderId="0" xfId="40" applyFont="1"/>
    <xf numFmtId="0" fontId="25" fillId="0" borderId="0" xfId="0" applyNumberFormat="1" applyFont="1" applyAlignment="1">
      <alignment horizontal="left"/>
    </xf>
    <xf numFmtId="0" fontId="25" fillId="0" borderId="0" xfId="0" applyNumberFormat="1" applyFont="1"/>
    <xf numFmtId="0" fontId="5" fillId="0" borderId="10" xfId="1" applyFont="1" applyBorder="1" applyAlignment="1">
      <alignment horizontal="left" vertical="top"/>
    </xf>
    <xf numFmtId="0" fontId="5" fillId="0" borderId="11" xfId="1" applyFont="1" applyBorder="1" applyAlignment="1">
      <alignment horizontal="left" vertical="top"/>
    </xf>
    <xf numFmtId="0" fontId="5" fillId="0" borderId="12" xfId="1" applyFont="1" applyBorder="1" applyAlignment="1">
      <alignment horizontal="left" vertical="top"/>
    </xf>
    <xf numFmtId="0" fontId="27" fillId="24" borderId="13" xfId="0" applyNumberFormat="1" applyFont="1" applyFill="1" applyBorder="1"/>
    <xf numFmtId="0" fontId="27" fillId="24" borderId="14" xfId="0" applyNumberFormat="1" applyFont="1" applyFill="1" applyBorder="1" applyAlignment="1">
      <alignment horizontal="left"/>
    </xf>
    <xf numFmtId="0" fontId="27" fillId="24" borderId="13" xfId="0" applyFont="1" applyFill="1" applyBorder="1" applyAlignment="1">
      <alignment horizontal="center" vertical="center"/>
    </xf>
    <xf numFmtId="164" fontId="27" fillId="24" borderId="14" xfId="0" applyNumberFormat="1" applyFont="1" applyFill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5" fillId="0" borderId="0" xfId="1" applyFont="1" applyBorder="1" applyAlignment="1">
      <alignment horizontal="left" vertical="top"/>
    </xf>
    <xf numFmtId="0" fontId="1" fillId="0" borderId="0" xfId="1" applyFont="1" applyBorder="1"/>
    <xf numFmtId="0" fontId="29" fillId="0" borderId="0" xfId="0" applyFont="1" applyAlignment="1">
      <alignment horizontal="left" vertical="top"/>
    </xf>
    <xf numFmtId="0" fontId="27" fillId="0" borderId="13" xfId="0" applyNumberFormat="1" applyFont="1" applyBorder="1" applyAlignment="1">
      <alignment horizontal="left"/>
    </xf>
    <xf numFmtId="0" fontId="0" fillId="0" borderId="0" xfId="0" applyNumberFormat="1" applyFont="1" applyAlignment="1" applyProtection="1">
      <alignment horizontal="left" indent="1"/>
    </xf>
    <xf numFmtId="0" fontId="27" fillId="24" borderId="13" xfId="0" applyNumberFormat="1" applyFont="1" applyFill="1" applyBorder="1" applyAlignment="1">
      <alignment horizontal="center"/>
    </xf>
    <xf numFmtId="0" fontId="27" fillId="0" borderId="13" xfId="0" applyNumberFormat="1" applyFont="1" applyBorder="1" applyAlignment="1">
      <alignment horizontal="center"/>
    </xf>
    <xf numFmtId="0" fontId="0" fillId="0" borderId="0" xfId="0" applyNumberFormat="1" applyFont="1" applyAlignment="1" applyProtection="1">
      <alignment horizontal="center"/>
    </xf>
    <xf numFmtId="0" fontId="27" fillId="24" borderId="14" xfId="0" applyNumberFormat="1" applyFont="1" applyFill="1" applyBorder="1" applyAlignment="1">
      <alignment horizontal="center"/>
    </xf>
    <xf numFmtId="0" fontId="30" fillId="0" borderId="13" xfId="0" applyNumberFormat="1" applyFont="1" applyBorder="1" applyAlignment="1">
      <alignment horizontal="left"/>
    </xf>
    <xf numFmtId="0" fontId="30" fillId="24" borderId="14" xfId="0" applyNumberFormat="1" applyFont="1" applyFill="1" applyBorder="1" applyAlignment="1">
      <alignment horizontal="left"/>
    </xf>
    <xf numFmtId="0" fontId="30" fillId="24" borderId="13" xfId="0" applyFont="1" applyFill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24" borderId="14" xfId="0" applyFont="1" applyFill="1" applyBorder="1" applyAlignment="1">
      <alignment horizontal="center"/>
    </xf>
    <xf numFmtId="0" fontId="1" fillId="0" borderId="0" xfId="40" applyFont="1" applyAlignment="1">
      <alignment horizontal="center"/>
    </xf>
    <xf numFmtId="16" fontId="24" fillId="0" borderId="0" xfId="0" applyNumberFormat="1" applyFont="1" applyAlignment="1">
      <alignment horizontal="center"/>
    </xf>
    <xf numFmtId="0" fontId="25" fillId="0" borderId="0" xfId="0" applyNumberFormat="1" applyFont="1" applyAlignment="1" applyProtection="1">
      <alignment horizontal="left"/>
    </xf>
    <xf numFmtId="0" fontId="25" fillId="0" borderId="0" xfId="0" applyNumberFormat="1" applyFont="1" applyProtection="1"/>
    <xf numFmtId="0" fontId="0" fillId="0" borderId="0" xfId="0" applyNumberFormat="1" applyFont="1" applyAlignment="1" applyProtection="1">
      <alignment horizontal="left"/>
    </xf>
    <xf numFmtId="0" fontId="1" fillId="0" borderId="0" xfId="40" applyFont="1" applyAlignment="1">
      <alignment horizontal="left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30" fillId="24" borderId="13" xfId="0" applyNumberFormat="1" applyFont="1" applyFill="1" applyBorder="1" applyAlignment="1">
      <alignment horizontal="center"/>
    </xf>
    <xf numFmtId="0" fontId="30" fillId="0" borderId="13" xfId="0" applyNumberFormat="1" applyFont="1" applyBorder="1" applyAlignment="1">
      <alignment horizontal="center"/>
    </xf>
    <xf numFmtId="0" fontId="30" fillId="24" borderId="14" xfId="0" applyNumberFormat="1" applyFont="1" applyFill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27" fillId="24" borderId="13" xfId="0" applyFont="1" applyFill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24" borderId="14" xfId="0" applyFont="1" applyFill="1" applyBorder="1" applyAlignment="1">
      <alignment horizontal="center"/>
    </xf>
    <xf numFmtId="0" fontId="0" fillId="0" borderId="0" xfId="0" applyNumberFormat="1" applyFont="1" applyProtection="1"/>
    <xf numFmtId="0" fontId="28" fillId="0" borderId="0" xfId="0" applyNumberFormat="1" applyFont="1" applyAlignment="1" applyProtection="1">
      <alignment horizontal="center"/>
    </xf>
    <xf numFmtId="0" fontId="30" fillId="0" borderId="0" xfId="0" applyFont="1" applyBorder="1" applyAlignment="1">
      <alignment horizontal="center"/>
    </xf>
    <xf numFmtId="0" fontId="1" fillId="0" borderId="0" xfId="1" applyFont="1" applyAlignment="1">
      <alignment horizontal="center"/>
    </xf>
    <xf numFmtId="164" fontId="30" fillId="24" borderId="14" xfId="0" applyNumberFormat="1" applyFont="1" applyFill="1" applyBorder="1" applyAlignment="1">
      <alignment horizontal="center"/>
    </xf>
    <xf numFmtId="164" fontId="0" fillId="0" borderId="0" xfId="0" applyNumberFormat="1" applyFont="1" applyAlignment="1" applyProtection="1">
      <alignment horizontal="center"/>
    </xf>
    <xf numFmtId="164" fontId="1" fillId="0" borderId="0" xfId="40" applyNumberFormat="1" applyFont="1" applyAlignment="1">
      <alignment horizontal="center"/>
    </xf>
    <xf numFmtId="164" fontId="1" fillId="0" borderId="0" xfId="1" applyNumberFormat="1" applyFont="1"/>
    <xf numFmtId="164" fontId="30" fillId="24" borderId="13" xfId="0" applyNumberFormat="1" applyFont="1" applyFill="1" applyBorder="1" applyAlignment="1">
      <alignment horizontal="center"/>
    </xf>
    <xf numFmtId="164" fontId="1" fillId="0" borderId="0" xfId="40" applyNumberFormat="1" applyFont="1"/>
  </cellXfs>
  <cellStyles count="113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Hyperlänk 2" xfId="36"/>
    <cellStyle name="Input" xfId="37"/>
    <cellStyle name="Linked Cell" xfId="38"/>
    <cellStyle name="Neutral 2" xfId="39"/>
    <cellStyle name="Normal" xfId="0" builtinId="0"/>
    <cellStyle name="Normal 10" xfId="40"/>
    <cellStyle name="Normal 10 2" xfId="41"/>
    <cellStyle name="Normal 10 2 2" xfId="42"/>
    <cellStyle name="Normal 10 3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2 2 2" xfId="50"/>
    <cellStyle name="Normal 12 3" xfId="51"/>
    <cellStyle name="Normal 13" xfId="52"/>
    <cellStyle name="Normal 13 2" xfId="53"/>
    <cellStyle name="Normal 14" xfId="2"/>
    <cellStyle name="Normal 15" xfId="54"/>
    <cellStyle name="Normal 15 2" xfId="55"/>
    <cellStyle name="Normal 16" xfId="56"/>
    <cellStyle name="Normal 16 2" xfId="57"/>
    <cellStyle name="Normal 17" xfId="58"/>
    <cellStyle name="Normal 18" xfId="59"/>
    <cellStyle name="Normal 2" xfId="1"/>
    <cellStyle name="Normal 2 2" xfId="60"/>
    <cellStyle name="Normal 2 2 2" xfId="61"/>
    <cellStyle name="Normal 2 2 2 2" xfId="62"/>
    <cellStyle name="Normal 2 2 3" xfId="63"/>
    <cellStyle name="Normal 2 3" xfId="64"/>
    <cellStyle name="Normal 2 3 2" xfId="65"/>
    <cellStyle name="Normal 2 3 2 2" xfId="66"/>
    <cellStyle name="Normal 2 3 3" xfId="67"/>
    <cellStyle name="Normal 2 4" xfId="68"/>
    <cellStyle name="Normal 2 4 2" xfId="69"/>
    <cellStyle name="Normal 2 5" xfId="70"/>
    <cellStyle name="Normal 3" xfId="71"/>
    <cellStyle name="Normal 3 2" xfId="72"/>
    <cellStyle name="Normal 4" xfId="73"/>
    <cellStyle name="Normal 4 2" xfId="74"/>
    <cellStyle name="Normal 4 2 2" xfId="75"/>
    <cellStyle name="Normal 4 2 2 2" xfId="76"/>
    <cellStyle name="Normal 4 2 3" xfId="77"/>
    <cellStyle name="Normal 4 3" xfId="78"/>
    <cellStyle name="Normal 4 3 2" xfId="79"/>
    <cellStyle name="Normal 4 4" xfId="80"/>
    <cellStyle name="Normal 4 5" xfId="81"/>
    <cellStyle name="Normal 5" xfId="82"/>
    <cellStyle name="Normal 5 2" xfId="83"/>
    <cellStyle name="Normal 5 2 2" xfId="84"/>
    <cellStyle name="Normal 5 3" xfId="85"/>
    <cellStyle name="Normal 6" xfId="86"/>
    <cellStyle name="Normal 6 2" xfId="87"/>
    <cellStyle name="Normal 6 2 2" xfId="88"/>
    <cellStyle name="Normal 6 3" xfId="89"/>
    <cellStyle name="Normal 7" xfId="90"/>
    <cellStyle name="Normal 7 2" xfId="91"/>
    <cellStyle name="Normal 7 2 2" xfId="92"/>
    <cellStyle name="Normal 7 3" xfId="93"/>
    <cellStyle name="Normal 8" xfId="94"/>
    <cellStyle name="Normal 8 2" xfId="95"/>
    <cellStyle name="Normal 8 2 2" xfId="96"/>
    <cellStyle name="Normal 8 3" xfId="97"/>
    <cellStyle name="Normal 9" xfId="98"/>
    <cellStyle name="Normal 9 2" xfId="99"/>
    <cellStyle name="Normal 9 2 2" xfId="100"/>
    <cellStyle name="Normal 9 3" xfId="101"/>
    <cellStyle name="Note" xfId="102"/>
    <cellStyle name="Note 2" xfId="103"/>
    <cellStyle name="Note 2 2" xfId="104"/>
    <cellStyle name="Note 3" xfId="105"/>
    <cellStyle name="Note 3 2" xfId="106"/>
    <cellStyle name="Note 4" xfId="107"/>
    <cellStyle name="Note 5" xfId="108"/>
    <cellStyle name="Output" xfId="109"/>
    <cellStyle name="Title" xfId="110"/>
    <cellStyle name="Total" xfId="111"/>
    <cellStyle name="Warning Text" xfId="1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10</xdr:row>
      <xdr:rowOff>31715</xdr:rowOff>
    </xdr:to>
    <xdr:sp macro="" textlink="">
      <xdr:nvSpPr>
        <xdr:cNvPr id="2" name="EsriDoNotEdit"/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ransportstyrelsen.se/V&#228;g-%20och%20j&#228;rnv&#228;gsavdelningen/Data%20och%20System/Data%20och%20analys/Statistik/M&#229;nadsstatistik/Datafiler/M&#229;nadsstatistik_1411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&amp;SS_Olyckstyp"/>
      <sheetName val="D&amp;SS_Åldersklass"/>
      <sheetName val="D&amp;SS_Kön"/>
      <sheetName val="D&amp;SS_Färdsätt"/>
      <sheetName val="D&amp;SS_Län"/>
      <sheetName val="Dödade"/>
      <sheetName val="SvårtSkadade"/>
      <sheetName val="Kontroll-D"/>
      <sheetName val="Kontroll-SS"/>
      <sheetName val="Info"/>
      <sheetName val="Indata"/>
      <sheetName val="Refn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Mån</v>
          </cell>
          <cell r="B1" t="str">
            <v>Mån2</v>
          </cell>
          <cell r="C1" t="str">
            <v>Län</v>
          </cell>
          <cell r="D1" t="str">
            <v>Kommun</v>
          </cell>
          <cell r="E1" t="str">
            <v>Väghållare</v>
          </cell>
          <cell r="F1" t="str">
            <v>Olyckstyp</v>
          </cell>
          <cell r="G1" t="str">
            <v>Hastighet</v>
          </cell>
          <cell r="H1" t="str">
            <v>Åldersklass</v>
          </cell>
          <cell r="I1" t="str">
            <v>Kön</v>
          </cell>
          <cell r="J1" t="str">
            <v>Trafikantkategori</v>
          </cell>
          <cell r="K1" t="str">
            <v>Primärt krockvåld</v>
          </cell>
          <cell r="L1" t="str">
            <v>Färdsätt</v>
          </cell>
          <cell r="M1" t="str">
            <v>Källa</v>
          </cell>
          <cell r="N1" t="str">
            <v>Dödsorsak</v>
          </cell>
        </row>
        <row r="2">
          <cell r="A2">
            <v>1</v>
          </cell>
          <cell r="B2" t="str">
            <v>Jan</v>
          </cell>
          <cell r="C2" t="str">
            <v>Blekinge län</v>
          </cell>
          <cell r="D2" t="str">
            <v>Ale (O)</v>
          </cell>
          <cell r="E2" t="str">
            <v>E</v>
          </cell>
          <cell r="F2" t="str">
            <v>S</v>
          </cell>
          <cell r="G2" t="str">
            <v xml:space="preserve"> 20 km/h</v>
          </cell>
          <cell r="H2" t="str">
            <v>0-6</v>
          </cell>
          <cell r="I2" t="str">
            <v>Kvinna</v>
          </cell>
          <cell r="J2" t="str">
            <v>Cyklist (C)</v>
          </cell>
          <cell r="K2" t="str">
            <v>Brand</v>
          </cell>
          <cell r="L2" t="str">
            <v>Bilförare</v>
          </cell>
          <cell r="M2" t="str">
            <v>Polis</v>
          </cell>
          <cell r="N2" t="str">
            <v>Dödad</v>
          </cell>
        </row>
        <row r="3">
          <cell r="A3">
            <v>2</v>
          </cell>
          <cell r="B3" t="str">
            <v>Feb</v>
          </cell>
          <cell r="C3" t="str">
            <v>Dalarnas län</v>
          </cell>
          <cell r="D3" t="str">
            <v>Alingsås (O)</v>
          </cell>
          <cell r="E3" t="str">
            <v>K</v>
          </cell>
          <cell r="F3" t="str">
            <v>M</v>
          </cell>
          <cell r="G3" t="str">
            <v xml:space="preserve"> 30 km/h</v>
          </cell>
          <cell r="H3" t="str">
            <v>7-14</v>
          </cell>
          <cell r="I3" t="str">
            <v>Man</v>
          </cell>
          <cell r="J3" t="str">
            <v>Gående (G)</v>
          </cell>
          <cell r="K3" t="str">
            <v>Buss</v>
          </cell>
          <cell r="L3" t="str">
            <v>Bilpassagerare</v>
          </cell>
          <cell r="M3" t="str">
            <v>Sjukvård</v>
          </cell>
          <cell r="N3" t="str">
            <v>Svårt skadad</v>
          </cell>
        </row>
        <row r="4">
          <cell r="A4">
            <v>3</v>
          </cell>
          <cell r="B4" t="str">
            <v>Mar</v>
          </cell>
          <cell r="C4" t="str">
            <v>Gotlands län</v>
          </cell>
          <cell r="D4" t="str">
            <v>Alvesta (G)</v>
          </cell>
          <cell r="E4" t="str">
            <v>S</v>
          </cell>
          <cell r="F4" t="str">
            <v>O</v>
          </cell>
          <cell r="G4" t="str">
            <v xml:space="preserve"> 40 km/h</v>
          </cell>
          <cell r="H4" t="str">
            <v>15-17</v>
          </cell>
          <cell r="I4" t="str">
            <v>Okänt</v>
          </cell>
          <cell r="J4" t="str">
            <v>BUSS-F (BF)</v>
          </cell>
          <cell r="K4" t="str">
            <v>Cykel</v>
          </cell>
          <cell r="L4" t="str">
            <v>Motorcyklister</v>
          </cell>
          <cell r="M4" t="str">
            <v>Press</v>
          </cell>
          <cell r="N4" t="str">
            <v>Lindrig skadad</v>
          </cell>
        </row>
        <row r="5">
          <cell r="A5">
            <v>4</v>
          </cell>
          <cell r="B5" t="str">
            <v>Apr</v>
          </cell>
          <cell r="C5" t="str">
            <v>Gävleborgs län</v>
          </cell>
          <cell r="D5" t="str">
            <v>Aneby (F)</v>
          </cell>
          <cell r="E5" t="str">
            <v>Okänt</v>
          </cell>
          <cell r="F5" t="str">
            <v>U</v>
          </cell>
          <cell r="G5" t="str">
            <v xml:space="preserve"> 50 km/h</v>
          </cell>
          <cell r="H5" t="str">
            <v>18-19</v>
          </cell>
          <cell r="I5" t="e">
            <v>#N/A</v>
          </cell>
          <cell r="J5" t="str">
            <v>BUSS-P (BP)</v>
          </cell>
          <cell r="K5" t="str">
            <v>Fotg.</v>
          </cell>
          <cell r="L5" t="str">
            <v>Mopedister</v>
          </cell>
          <cell r="M5" t="str">
            <v>Djupstudie</v>
          </cell>
          <cell r="N5" t="str">
            <v>Sjukdom (11)</v>
          </cell>
        </row>
        <row r="6">
          <cell r="A6">
            <v>5</v>
          </cell>
          <cell r="B6" t="str">
            <v>Maj</v>
          </cell>
          <cell r="C6" t="str">
            <v>Hallands län</v>
          </cell>
          <cell r="D6" t="str">
            <v>Arboga (U)</v>
          </cell>
          <cell r="E6" t="str">
            <v>Saknas</v>
          </cell>
          <cell r="F6" t="str">
            <v>A</v>
          </cell>
          <cell r="G6" t="str">
            <v xml:space="preserve"> 60 km/h</v>
          </cell>
          <cell r="H6" t="str">
            <v>20-24</v>
          </cell>
          <cell r="J6" t="str">
            <v>LB-F (BF)</v>
          </cell>
          <cell r="K6" t="str">
            <v>Lastbil (lätt)</v>
          </cell>
          <cell r="L6" t="str">
            <v>Cyklister</v>
          </cell>
          <cell r="M6" t="str">
            <v>RMV</v>
          </cell>
          <cell r="N6" t="str">
            <v>&gt;30 dagar (12)</v>
          </cell>
        </row>
        <row r="7">
          <cell r="A7">
            <v>6</v>
          </cell>
          <cell r="B7" t="str">
            <v>Jun</v>
          </cell>
          <cell r="C7" t="str">
            <v>Jämtlands län</v>
          </cell>
          <cell r="D7" t="str">
            <v>Arjeplog (BD)</v>
          </cell>
          <cell r="E7" t="e">
            <v>#N/A</v>
          </cell>
          <cell r="F7" t="str">
            <v>K</v>
          </cell>
          <cell r="G7" t="str">
            <v xml:space="preserve"> 70 km/h</v>
          </cell>
          <cell r="H7" t="str">
            <v>25-34</v>
          </cell>
          <cell r="J7" t="str">
            <v>LB-P (BP)</v>
          </cell>
          <cell r="K7" t="str">
            <v>Lastbil (tung)</v>
          </cell>
          <cell r="L7" t="str">
            <v>Gående</v>
          </cell>
          <cell r="M7" t="str">
            <v>SCB</v>
          </cell>
          <cell r="N7" t="str">
            <v>Suicid (13)</v>
          </cell>
        </row>
        <row r="8">
          <cell r="A8">
            <v>7</v>
          </cell>
          <cell r="B8" t="str">
            <v>Jul</v>
          </cell>
          <cell r="C8" t="str">
            <v>Jönköpings län</v>
          </cell>
          <cell r="D8" t="str">
            <v>Arvidsjaur (BD)</v>
          </cell>
          <cell r="F8" t="str">
            <v>C</v>
          </cell>
          <cell r="G8" t="str">
            <v xml:space="preserve"> 80 km/h</v>
          </cell>
          <cell r="H8" t="str">
            <v>35-44</v>
          </cell>
          <cell r="J8" t="str">
            <v>MC-F (MC)</v>
          </cell>
          <cell r="K8" t="str">
            <v>MC</v>
          </cell>
          <cell r="L8" t="str">
            <v>Övriga</v>
          </cell>
          <cell r="M8" t="e">
            <v>#N/A</v>
          </cell>
          <cell r="N8" t="str">
            <v>Fallolycka (gående singel) (14)</v>
          </cell>
        </row>
        <row r="9">
          <cell r="A9">
            <v>8</v>
          </cell>
          <cell r="B9" t="str">
            <v>Aug</v>
          </cell>
          <cell r="C9" t="str">
            <v>Kalmar län</v>
          </cell>
          <cell r="D9" t="str">
            <v>Arvika (S)</v>
          </cell>
          <cell r="F9" t="str">
            <v>F</v>
          </cell>
          <cell r="G9" t="str">
            <v xml:space="preserve"> 90 km/h</v>
          </cell>
          <cell r="H9" t="str">
            <v>45-54</v>
          </cell>
          <cell r="J9" t="str">
            <v>MC-P (MC)</v>
          </cell>
          <cell r="K9" t="str">
            <v>Moped</v>
          </cell>
          <cell r="L9" t="str">
            <v>Okänt</v>
          </cell>
          <cell r="M9">
            <v>0</v>
          </cell>
          <cell r="N9" t="str">
            <v>Spårvagn ej fordonsolyckor (15)</v>
          </cell>
        </row>
        <row r="10">
          <cell r="A10">
            <v>9</v>
          </cell>
          <cell r="B10" t="str">
            <v>Sep</v>
          </cell>
          <cell r="C10" t="str">
            <v>Kronobergs län</v>
          </cell>
          <cell r="D10" t="str">
            <v>Askersund (T)</v>
          </cell>
          <cell r="F10" t="str">
            <v>G0</v>
          </cell>
          <cell r="G10" t="str">
            <v xml:space="preserve"> 100 km/h</v>
          </cell>
          <cell r="H10" t="str">
            <v>55-64</v>
          </cell>
          <cell r="J10" t="str">
            <v>MOPED-F (M)</v>
          </cell>
          <cell r="K10" t="str">
            <v>Naturliga föremål</v>
          </cell>
          <cell r="L10" t="e">
            <v>#N/A</v>
          </cell>
          <cell r="N10" t="str">
            <v>Ej väg (16)</v>
          </cell>
        </row>
        <row r="11">
          <cell r="A11">
            <v>10</v>
          </cell>
          <cell r="B11" t="str">
            <v>Okt</v>
          </cell>
          <cell r="C11" t="str">
            <v>Norrbottens län</v>
          </cell>
          <cell r="D11" t="str">
            <v>Avesta (W)</v>
          </cell>
          <cell r="F11" t="str">
            <v>G3</v>
          </cell>
          <cell r="G11" t="str">
            <v xml:space="preserve"> 110 km/h</v>
          </cell>
          <cell r="H11" t="str">
            <v>65-74</v>
          </cell>
          <cell r="J11" t="str">
            <v>MOPED-P (M)</v>
          </cell>
          <cell r="K11" t="str">
            <v>Personbil</v>
          </cell>
          <cell r="L11">
            <v>0</v>
          </cell>
          <cell r="N11" t="str">
            <v>Tåg-ej fordon (17)</v>
          </cell>
        </row>
        <row r="12">
          <cell r="A12">
            <v>11</v>
          </cell>
          <cell r="B12" t="str">
            <v>Nov</v>
          </cell>
          <cell r="C12" t="str">
            <v>Skåne län</v>
          </cell>
          <cell r="D12" t="str">
            <v>Bengtsfors (O)</v>
          </cell>
          <cell r="F12" t="str">
            <v>G6</v>
          </cell>
          <cell r="G12" t="str">
            <v xml:space="preserve"> 120 km/h</v>
          </cell>
          <cell r="H12" t="str">
            <v>75-</v>
          </cell>
          <cell r="J12" t="str">
            <v>MRED-F (Ö)</v>
          </cell>
          <cell r="K12" t="str">
            <v>Ren</v>
          </cell>
          <cell r="N12" t="str">
            <v>Annat/Övrigt t ex fordon utan förare (18)</v>
          </cell>
        </row>
        <row r="13">
          <cell r="A13">
            <v>12</v>
          </cell>
          <cell r="B13" t="str">
            <v>Dec</v>
          </cell>
          <cell r="C13" t="str">
            <v>Stockholms län</v>
          </cell>
          <cell r="D13" t="str">
            <v>Berg (Z)</v>
          </cell>
          <cell r="F13" t="str">
            <v>G8</v>
          </cell>
          <cell r="G13" t="str">
            <v xml:space="preserve"> GC-väg</v>
          </cell>
          <cell r="H13" t="str">
            <v>Okänt</v>
          </cell>
          <cell r="J13" t="str">
            <v>MRED-P (Ö)</v>
          </cell>
          <cell r="K13" t="str">
            <v>Rådjur</v>
          </cell>
          <cell r="N13" t="str">
            <v>Snöskoter, ej väg (19)</v>
          </cell>
        </row>
        <row r="14">
          <cell r="A14" t="e">
            <v>#N/A</v>
          </cell>
          <cell r="B14" t="e">
            <v>#N/A</v>
          </cell>
          <cell r="C14" t="str">
            <v>Södermanlands län</v>
          </cell>
          <cell r="D14" t="str">
            <v>Bjurholm (AC)</v>
          </cell>
          <cell r="F14" t="str">
            <v>G1</v>
          </cell>
          <cell r="G14" t="str">
            <v xml:space="preserve"> Gård</v>
          </cell>
          <cell r="H14" t="e">
            <v>#N/A</v>
          </cell>
          <cell r="J14" t="str">
            <v>PB-F (BF)</v>
          </cell>
          <cell r="K14" t="str">
            <v>Singel</v>
          </cell>
          <cell r="N14" t="e">
            <v>#N/A</v>
          </cell>
        </row>
        <row r="15">
          <cell r="C15" t="str">
            <v>Uppsala län</v>
          </cell>
          <cell r="D15" t="str">
            <v>Bjuv (LM)</v>
          </cell>
          <cell r="F15" t="str">
            <v>G3</v>
          </cell>
          <cell r="G15" t="str">
            <v>Okänt</v>
          </cell>
          <cell r="J15" t="str">
            <v>PB-P (BP)</v>
          </cell>
          <cell r="K15" t="str">
            <v>Spårvagn</v>
          </cell>
          <cell r="N15">
            <v>0</v>
          </cell>
        </row>
        <row r="16">
          <cell r="C16" t="str">
            <v>Värmlands län</v>
          </cell>
          <cell r="D16" t="str">
            <v>Boden (BD)</v>
          </cell>
          <cell r="F16" t="str">
            <v>G4</v>
          </cell>
          <cell r="G16" t="e">
            <v>#N/A</v>
          </cell>
          <cell r="J16" t="str">
            <v>PB-O (BP)</v>
          </cell>
          <cell r="K16" t="str">
            <v>Träd</v>
          </cell>
        </row>
        <row r="17">
          <cell r="C17" t="str">
            <v>Västerbottens län</v>
          </cell>
          <cell r="D17" t="str">
            <v>Bollebygd (O)</v>
          </cell>
          <cell r="F17" t="str">
            <v>G5</v>
          </cell>
          <cell r="J17" t="str">
            <v>SLÄP (Ö)</v>
          </cell>
          <cell r="K17" t="str">
            <v>Tåg</v>
          </cell>
        </row>
        <row r="18">
          <cell r="C18" t="str">
            <v>Västernorrlands län</v>
          </cell>
          <cell r="D18" t="str">
            <v>Bollnäs (X)</v>
          </cell>
          <cell r="F18" t="str">
            <v>G2</v>
          </cell>
          <cell r="J18" t="str">
            <v>TGHJUL-F (Ö)</v>
          </cell>
          <cell r="K18" t="str">
            <v>Vatten</v>
          </cell>
        </row>
        <row r="19">
          <cell r="C19" t="str">
            <v>Västmanlands län</v>
          </cell>
          <cell r="D19" t="str">
            <v>Borgholm (H)</v>
          </cell>
          <cell r="F19" t="str">
            <v>G5</v>
          </cell>
          <cell r="J19" t="str">
            <v>TGHJUL-P (Ö)</v>
          </cell>
          <cell r="K19" t="str">
            <v>Voltat</v>
          </cell>
        </row>
        <row r="20">
          <cell r="C20" t="str">
            <v>Västra Götalands län</v>
          </cell>
          <cell r="D20" t="str">
            <v>Borlänge (W)</v>
          </cell>
          <cell r="F20" t="str">
            <v>G6</v>
          </cell>
          <cell r="J20" t="str">
            <v>TGSK-F (Ö)</v>
          </cell>
          <cell r="K20" t="str">
            <v>Vägutrustning</v>
          </cell>
        </row>
        <row r="21">
          <cell r="C21" t="str">
            <v>Örebro län</v>
          </cell>
          <cell r="D21" t="str">
            <v>Borås (O)</v>
          </cell>
          <cell r="F21" t="str">
            <v>G7</v>
          </cell>
          <cell r="J21" t="str">
            <v>TGSK-P (Ö)</v>
          </cell>
          <cell r="K21" t="str">
            <v>Älg</v>
          </cell>
        </row>
        <row r="22">
          <cell r="C22" t="str">
            <v>Östergötlands län</v>
          </cell>
          <cell r="D22" t="str">
            <v>Botkyrka (AB)</v>
          </cell>
          <cell r="F22" t="str">
            <v>J0</v>
          </cell>
          <cell r="J22" t="str">
            <v>TR-F (Ö)</v>
          </cell>
          <cell r="K22" t="str">
            <v>Övriga djur</v>
          </cell>
        </row>
        <row r="23">
          <cell r="C23" t="str">
            <v>Okänt</v>
          </cell>
          <cell r="D23" t="str">
            <v>Boxholm (E)</v>
          </cell>
          <cell r="F23" t="str">
            <v>J1</v>
          </cell>
          <cell r="J23" t="str">
            <v>TR-P (Ö)</v>
          </cell>
          <cell r="K23" t="str">
            <v>Övriga fordon</v>
          </cell>
        </row>
        <row r="24">
          <cell r="C24" t="e">
            <v>#N/A</v>
          </cell>
          <cell r="D24" t="str">
            <v>Bromölla (LM)</v>
          </cell>
          <cell r="F24" t="str">
            <v>J2</v>
          </cell>
          <cell r="J24" t="str">
            <v>Övriga (Ö)</v>
          </cell>
          <cell r="K24" t="str">
            <v>Övrigt</v>
          </cell>
        </row>
        <row r="25">
          <cell r="D25" t="str">
            <v>Bräcke (Z)</v>
          </cell>
          <cell r="F25" t="str">
            <v>J3</v>
          </cell>
          <cell r="J25" t="str">
            <v>Okänt</v>
          </cell>
          <cell r="K25" t="e">
            <v>#N/A</v>
          </cell>
        </row>
        <row r="26">
          <cell r="D26" t="str">
            <v>Båstad (LM)</v>
          </cell>
          <cell r="F26" t="str">
            <v>J4</v>
          </cell>
          <cell r="J26" t="e">
            <v>#N/A</v>
          </cell>
          <cell r="K26">
            <v>0</v>
          </cell>
        </row>
        <row r="27">
          <cell r="D27" t="str">
            <v>Dals-Ed (O)</v>
          </cell>
          <cell r="F27" t="str">
            <v>J5</v>
          </cell>
          <cell r="J27">
            <v>0</v>
          </cell>
        </row>
        <row r="28">
          <cell r="D28" t="str">
            <v>Danderyd (AB)</v>
          </cell>
          <cell r="F28" t="str">
            <v>J6</v>
          </cell>
        </row>
        <row r="29">
          <cell r="D29" t="str">
            <v>Degerfors (T)</v>
          </cell>
          <cell r="F29" t="str">
            <v>J7</v>
          </cell>
        </row>
        <row r="30">
          <cell r="D30" t="str">
            <v>Dorotea (AC)</v>
          </cell>
          <cell r="F30" t="str">
            <v>J8</v>
          </cell>
        </row>
        <row r="31">
          <cell r="D31" t="str">
            <v>Eda (S)</v>
          </cell>
          <cell r="F31" t="str">
            <v>J9</v>
          </cell>
        </row>
        <row r="32">
          <cell r="D32" t="str">
            <v>Ekerö (AB)</v>
          </cell>
          <cell r="F32" t="str">
            <v>W2</v>
          </cell>
        </row>
        <row r="33">
          <cell r="D33" t="str">
            <v>Eksjö (F)</v>
          </cell>
          <cell r="F33" t="str">
            <v>W1</v>
          </cell>
        </row>
        <row r="34">
          <cell r="D34" t="str">
            <v>Emmaboda (H)</v>
          </cell>
          <cell r="F34" t="str">
            <v>W3</v>
          </cell>
        </row>
        <row r="35">
          <cell r="D35" t="str">
            <v>Enköping (C)</v>
          </cell>
          <cell r="F35" t="str">
            <v>W4</v>
          </cell>
        </row>
        <row r="36">
          <cell r="D36" t="str">
            <v>Eskilstuna (D)</v>
          </cell>
          <cell r="F36" t="str">
            <v>V0</v>
          </cell>
        </row>
        <row r="37">
          <cell r="D37" t="str">
            <v>Eslöv (LM)</v>
          </cell>
          <cell r="F37" t="str">
            <v>V3</v>
          </cell>
        </row>
        <row r="38">
          <cell r="D38" t="str">
            <v>Essunga (O)</v>
          </cell>
          <cell r="F38" t="str">
            <v>V6</v>
          </cell>
        </row>
        <row r="39">
          <cell r="D39" t="str">
            <v>Fagersta (U)</v>
          </cell>
          <cell r="F39" t="str">
            <v>V5</v>
          </cell>
        </row>
        <row r="40">
          <cell r="D40" t="str">
            <v>Falkenberg (N)</v>
          </cell>
          <cell r="F40" t="str">
            <v>V1</v>
          </cell>
        </row>
        <row r="41">
          <cell r="D41" t="str">
            <v>Falköping (O)</v>
          </cell>
          <cell r="F41" t="str">
            <v>Okänt</v>
          </cell>
        </row>
        <row r="42">
          <cell r="D42" t="str">
            <v>Falun (W)</v>
          </cell>
          <cell r="F42" t="e">
            <v>#N/A</v>
          </cell>
        </row>
        <row r="43">
          <cell r="D43" t="str">
            <v>Filipstad (S)</v>
          </cell>
        </row>
        <row r="44">
          <cell r="D44" t="str">
            <v>Finspång (E)</v>
          </cell>
        </row>
        <row r="45">
          <cell r="D45" t="str">
            <v>Forshaga (S)</v>
          </cell>
        </row>
        <row r="46">
          <cell r="D46" t="str">
            <v>Färgelanda (O)</v>
          </cell>
        </row>
        <row r="47">
          <cell r="D47" t="str">
            <v>Gagnef (W)</v>
          </cell>
        </row>
        <row r="48">
          <cell r="D48" t="str">
            <v>Gislaved (F)</v>
          </cell>
        </row>
        <row r="49">
          <cell r="D49" t="str">
            <v>Gnesta (D)</v>
          </cell>
        </row>
        <row r="50">
          <cell r="D50" t="str">
            <v>Gnosjö (F)</v>
          </cell>
        </row>
        <row r="51">
          <cell r="D51" t="str">
            <v>Grums (S)</v>
          </cell>
        </row>
        <row r="52">
          <cell r="D52" t="str">
            <v>Grästorp (O)</v>
          </cell>
        </row>
        <row r="53">
          <cell r="D53" t="str">
            <v>Gullspång (O)</v>
          </cell>
        </row>
        <row r="54">
          <cell r="D54" t="str">
            <v>Gällivare (BD)</v>
          </cell>
        </row>
        <row r="55">
          <cell r="D55" t="str">
            <v>Gävle (X)</v>
          </cell>
        </row>
        <row r="56">
          <cell r="D56" t="str">
            <v>Göteborg (O)</v>
          </cell>
        </row>
        <row r="57">
          <cell r="D57" t="str">
            <v>Götene (O)</v>
          </cell>
        </row>
        <row r="58">
          <cell r="D58" t="str">
            <v>Habo (F)</v>
          </cell>
        </row>
        <row r="59">
          <cell r="D59" t="str">
            <v>Hagfors (S)</v>
          </cell>
        </row>
        <row r="60">
          <cell r="D60" t="str">
            <v>Hallsberg (T)</v>
          </cell>
        </row>
        <row r="61">
          <cell r="D61" t="str">
            <v>Hallstahammar (U)</v>
          </cell>
        </row>
        <row r="62">
          <cell r="D62" t="str">
            <v>Halmstad (N)</v>
          </cell>
        </row>
        <row r="63">
          <cell r="D63" t="str">
            <v>Hammarö (S)</v>
          </cell>
        </row>
        <row r="64">
          <cell r="D64" t="str">
            <v>Haninge (AB)</v>
          </cell>
        </row>
        <row r="65">
          <cell r="D65" t="str">
            <v>Haparanda (BD)</v>
          </cell>
        </row>
        <row r="66">
          <cell r="D66" t="str">
            <v>Heby (U)</v>
          </cell>
        </row>
        <row r="67">
          <cell r="D67" t="str">
            <v>Hedemora (W)</v>
          </cell>
        </row>
        <row r="68">
          <cell r="D68" t="str">
            <v>Helsingborg (LM)</v>
          </cell>
        </row>
        <row r="69">
          <cell r="D69" t="str">
            <v>Herrljunga (O)</v>
          </cell>
        </row>
        <row r="70">
          <cell r="D70" t="str">
            <v>Hjo (O)</v>
          </cell>
        </row>
        <row r="71">
          <cell r="D71" t="str">
            <v>Hofors (X)</v>
          </cell>
        </row>
        <row r="72">
          <cell r="D72" t="str">
            <v>Huddinge (AB)</v>
          </cell>
        </row>
        <row r="73">
          <cell r="D73" t="str">
            <v>Hudiksvall (X)</v>
          </cell>
        </row>
        <row r="74">
          <cell r="D74" t="str">
            <v>Hultsfred (H)</v>
          </cell>
        </row>
        <row r="75">
          <cell r="D75" t="str">
            <v>Hylte (N)</v>
          </cell>
        </row>
        <row r="76">
          <cell r="D76" t="str">
            <v>Håbo (C)</v>
          </cell>
        </row>
        <row r="77">
          <cell r="D77" t="str">
            <v>Hällefors (T)</v>
          </cell>
        </row>
        <row r="78">
          <cell r="D78" t="str">
            <v>Härjedalen (Z)</v>
          </cell>
        </row>
        <row r="79">
          <cell r="D79" t="str">
            <v>Härnösand (Y)</v>
          </cell>
        </row>
        <row r="80">
          <cell r="D80" t="str">
            <v>Härryda (O)</v>
          </cell>
        </row>
        <row r="81">
          <cell r="D81" t="str">
            <v>Hässleholm (LM)</v>
          </cell>
        </row>
        <row r="82">
          <cell r="D82" t="str">
            <v>Höganäs (LM)</v>
          </cell>
        </row>
        <row r="83">
          <cell r="D83" t="str">
            <v>Högsby (H)</v>
          </cell>
        </row>
        <row r="84">
          <cell r="D84" t="str">
            <v>Hörby (LM)</v>
          </cell>
        </row>
        <row r="85">
          <cell r="D85" t="str">
            <v>Höör (LM)</v>
          </cell>
        </row>
        <row r="86">
          <cell r="D86" t="str">
            <v>Jokkmokk (BD)</v>
          </cell>
        </row>
        <row r="87">
          <cell r="D87" t="str">
            <v>Järfälla (AB)</v>
          </cell>
        </row>
        <row r="88">
          <cell r="D88" t="str">
            <v>Jönköping (F)</v>
          </cell>
        </row>
        <row r="89">
          <cell r="D89" t="str">
            <v>Kalix (BD)</v>
          </cell>
        </row>
        <row r="90">
          <cell r="D90" t="str">
            <v>Kalmar (H)</v>
          </cell>
        </row>
        <row r="91">
          <cell r="D91" t="str">
            <v>Karlsborg (O)</v>
          </cell>
        </row>
        <row r="92">
          <cell r="D92" t="str">
            <v>Karlskoga (T)</v>
          </cell>
        </row>
        <row r="93">
          <cell r="D93" t="str">
            <v>Karlstad (S)</v>
          </cell>
        </row>
        <row r="94">
          <cell r="D94" t="str">
            <v>Katrineholm (D)</v>
          </cell>
        </row>
        <row r="95">
          <cell r="D95" t="str">
            <v>Kil (S)</v>
          </cell>
        </row>
        <row r="96">
          <cell r="D96" t="str">
            <v>Kinda (E)</v>
          </cell>
        </row>
        <row r="97">
          <cell r="D97" t="str">
            <v>Kiruna (BD)</v>
          </cell>
        </row>
        <row r="98">
          <cell r="D98" t="str">
            <v>Klippan (LM)</v>
          </cell>
        </row>
        <row r="99">
          <cell r="D99" t="str">
            <v>Knivsta (C)</v>
          </cell>
        </row>
        <row r="100">
          <cell r="D100" t="str">
            <v>Kramfors (Y)</v>
          </cell>
        </row>
        <row r="101">
          <cell r="D101" t="str">
            <v>Kristianstad (LM)</v>
          </cell>
        </row>
        <row r="102">
          <cell r="D102" t="str">
            <v>Kristinehamn (S)</v>
          </cell>
        </row>
        <row r="103">
          <cell r="D103" t="str">
            <v>Krokom (Z)</v>
          </cell>
        </row>
        <row r="104">
          <cell r="D104" t="str">
            <v>Kumla (T)</v>
          </cell>
        </row>
        <row r="105">
          <cell r="D105" t="str">
            <v>Kungsbacka (N)</v>
          </cell>
        </row>
        <row r="106">
          <cell r="D106" t="str">
            <v>Kungsör (U)</v>
          </cell>
        </row>
        <row r="107">
          <cell r="D107" t="str">
            <v>Kungälv (O)</v>
          </cell>
        </row>
        <row r="108">
          <cell r="D108" t="str">
            <v>Kävlinge (LM)</v>
          </cell>
        </row>
        <row r="109">
          <cell r="D109" t="str">
            <v>Köping (U)</v>
          </cell>
        </row>
        <row r="110">
          <cell r="D110" t="str">
            <v>Laholm (N)</v>
          </cell>
        </row>
        <row r="111">
          <cell r="D111" t="str">
            <v>Landskrona (LM)</v>
          </cell>
        </row>
        <row r="112">
          <cell r="D112" t="str">
            <v>Laxå (T)</v>
          </cell>
        </row>
        <row r="113">
          <cell r="D113" t="str">
            <v>Lekeberg (T)</v>
          </cell>
        </row>
        <row r="114">
          <cell r="D114" t="str">
            <v>Leksand (W)</v>
          </cell>
        </row>
        <row r="115">
          <cell r="D115" t="str">
            <v>Lerum (O)</v>
          </cell>
        </row>
        <row r="116">
          <cell r="D116" t="str">
            <v>Lessebo (G)</v>
          </cell>
        </row>
        <row r="117">
          <cell r="D117" t="str">
            <v>Lidingö (AB)</v>
          </cell>
        </row>
        <row r="118">
          <cell r="D118" t="str">
            <v>Lidköping (O)</v>
          </cell>
        </row>
        <row r="119">
          <cell r="D119" t="str">
            <v>Lilla Edet (O)</v>
          </cell>
        </row>
        <row r="120">
          <cell r="D120" t="str">
            <v>Lindesberg (T)</v>
          </cell>
        </row>
        <row r="121">
          <cell r="D121" t="str">
            <v>Linköping (E)</v>
          </cell>
        </row>
        <row r="122">
          <cell r="D122" t="str">
            <v>Ljungby (G)</v>
          </cell>
        </row>
        <row r="123">
          <cell r="D123" t="str">
            <v>Ljusdal (X)</v>
          </cell>
        </row>
        <row r="124">
          <cell r="D124" t="str">
            <v>Ljusnarsberg (T)</v>
          </cell>
        </row>
        <row r="125">
          <cell r="D125" t="str">
            <v>Lomma (LM)</v>
          </cell>
        </row>
        <row r="126">
          <cell r="D126" t="str">
            <v>Ludvika (W)</v>
          </cell>
        </row>
        <row r="127">
          <cell r="D127" t="str">
            <v>Luleå (BD)</v>
          </cell>
        </row>
        <row r="128">
          <cell r="D128" t="str">
            <v>Lund (LM)</v>
          </cell>
        </row>
        <row r="129">
          <cell r="D129" t="str">
            <v>Lycksele (AC)</v>
          </cell>
        </row>
        <row r="130">
          <cell r="D130" t="str">
            <v>Lysekil (O)</v>
          </cell>
        </row>
        <row r="131">
          <cell r="D131" t="str">
            <v>Malmö (LM)</v>
          </cell>
        </row>
        <row r="132">
          <cell r="D132" t="str">
            <v>Malung (W)</v>
          </cell>
        </row>
        <row r="133">
          <cell r="D133" t="str">
            <v>Malå (AC)</v>
          </cell>
        </row>
        <row r="134">
          <cell r="D134" t="str">
            <v>Mariestad (O)</v>
          </cell>
        </row>
        <row r="135">
          <cell r="D135" t="str">
            <v>Mark (O)</v>
          </cell>
        </row>
        <row r="136">
          <cell r="D136" t="str">
            <v>Markaryd (G)</v>
          </cell>
        </row>
        <row r="137">
          <cell r="D137" t="str">
            <v>Mellerud (O)</v>
          </cell>
        </row>
        <row r="138">
          <cell r="D138" t="str">
            <v>Mjölby (E)</v>
          </cell>
        </row>
        <row r="139">
          <cell r="D139" t="str">
            <v>Mora (W)</v>
          </cell>
        </row>
        <row r="140">
          <cell r="D140" t="str">
            <v>Motala (E)</v>
          </cell>
        </row>
        <row r="141">
          <cell r="D141" t="str">
            <v>Mullsjö (F)</v>
          </cell>
        </row>
        <row r="142">
          <cell r="D142" t="str">
            <v>Munkedal (O)</v>
          </cell>
        </row>
        <row r="143">
          <cell r="D143" t="str">
            <v>Munkfors (S)</v>
          </cell>
        </row>
        <row r="144">
          <cell r="D144" t="str">
            <v>Mölndal (O)</v>
          </cell>
        </row>
        <row r="145">
          <cell r="D145" t="str">
            <v>Mönsterås (H)</v>
          </cell>
        </row>
        <row r="146">
          <cell r="D146" t="str">
            <v>Mörbylånga (H)</v>
          </cell>
        </row>
        <row r="147">
          <cell r="D147" t="str">
            <v>Nacka (AB)</v>
          </cell>
        </row>
        <row r="148">
          <cell r="D148" t="str">
            <v>Nora (T)</v>
          </cell>
        </row>
        <row r="149">
          <cell r="D149" t="str">
            <v>Norberg (U)</v>
          </cell>
        </row>
        <row r="150">
          <cell r="D150" t="str">
            <v>Nordanstig (X)</v>
          </cell>
        </row>
        <row r="151">
          <cell r="D151" t="str">
            <v>Nordmaling (AC)</v>
          </cell>
        </row>
        <row r="152">
          <cell r="D152" t="str">
            <v>Norrköping (E)</v>
          </cell>
        </row>
        <row r="153">
          <cell r="D153" t="str">
            <v>Norrtälje (AB)</v>
          </cell>
        </row>
        <row r="154">
          <cell r="D154" t="str">
            <v>Norsjö (AC)</v>
          </cell>
        </row>
        <row r="155">
          <cell r="D155" t="str">
            <v>Nybro (H)</v>
          </cell>
        </row>
        <row r="156">
          <cell r="D156" t="str">
            <v>Nykvarn (AB)</v>
          </cell>
        </row>
        <row r="157">
          <cell r="D157" t="str">
            <v>Nyköping (D)</v>
          </cell>
        </row>
        <row r="158">
          <cell r="D158" t="str">
            <v>Nynäshamn (AB)</v>
          </cell>
        </row>
        <row r="159">
          <cell r="D159" t="str">
            <v>Nässjö (F)</v>
          </cell>
        </row>
        <row r="160">
          <cell r="D160" t="str">
            <v>Ockelbo (X)</v>
          </cell>
        </row>
        <row r="161">
          <cell r="D161" t="str">
            <v>Orsa (W)</v>
          </cell>
        </row>
        <row r="162">
          <cell r="D162" t="str">
            <v>Orust (O)</v>
          </cell>
        </row>
        <row r="163">
          <cell r="D163" t="str">
            <v>Osby (LM)</v>
          </cell>
        </row>
        <row r="164">
          <cell r="D164" t="str">
            <v>Oskarshamn (H)</v>
          </cell>
        </row>
        <row r="165">
          <cell r="D165" t="str">
            <v>Ovanåker (X)</v>
          </cell>
        </row>
        <row r="166">
          <cell r="D166" t="str">
            <v>Oxelösund (D)</v>
          </cell>
        </row>
        <row r="167">
          <cell r="D167" t="str">
            <v>Pajala (BD)</v>
          </cell>
        </row>
        <row r="168">
          <cell r="D168" t="str">
            <v>Partille (O)</v>
          </cell>
        </row>
        <row r="169">
          <cell r="D169" t="str">
            <v>Perstorp (LM)</v>
          </cell>
        </row>
        <row r="170">
          <cell r="D170" t="str">
            <v>Piteå (BD)</v>
          </cell>
        </row>
        <row r="171">
          <cell r="D171" t="str">
            <v>Ragunda (Z)</v>
          </cell>
        </row>
        <row r="172">
          <cell r="D172" t="str">
            <v>Robertsfors (AC)</v>
          </cell>
        </row>
        <row r="173">
          <cell r="D173" t="str">
            <v>Rättvik (W)</v>
          </cell>
        </row>
        <row r="174">
          <cell r="D174" t="str">
            <v>Sala (U)</v>
          </cell>
        </row>
        <row r="175">
          <cell r="D175" t="str">
            <v>Salem (AB)</v>
          </cell>
        </row>
        <row r="176">
          <cell r="D176" t="str">
            <v>Sandviken (X)</v>
          </cell>
        </row>
        <row r="177">
          <cell r="D177" t="str">
            <v>Sigtuna (AB)</v>
          </cell>
        </row>
        <row r="178">
          <cell r="D178" t="str">
            <v>Simrishamn (LM)</v>
          </cell>
        </row>
        <row r="179">
          <cell r="D179" t="str">
            <v>Sjöbo (LM)</v>
          </cell>
        </row>
        <row r="180">
          <cell r="D180" t="str">
            <v>Skara (O)</v>
          </cell>
        </row>
        <row r="181">
          <cell r="D181" t="str">
            <v>Skellefteå (AC)</v>
          </cell>
        </row>
        <row r="182">
          <cell r="D182" t="str">
            <v>Skinnskatteberg (U)</v>
          </cell>
        </row>
        <row r="183">
          <cell r="D183" t="str">
            <v>Skurup (LM)</v>
          </cell>
        </row>
        <row r="184">
          <cell r="D184" t="str">
            <v>Skövde (O)</v>
          </cell>
        </row>
        <row r="185">
          <cell r="D185" t="str">
            <v>Smedjebacken (W)</v>
          </cell>
        </row>
        <row r="186">
          <cell r="D186" t="str">
            <v>Sollefteå (Y)</v>
          </cell>
        </row>
        <row r="187">
          <cell r="D187" t="str">
            <v>Sollentuna (AB)</v>
          </cell>
        </row>
        <row r="188">
          <cell r="D188" t="str">
            <v>Solna (AB)</v>
          </cell>
        </row>
        <row r="189">
          <cell r="D189" t="str">
            <v>Sorsele (AC)</v>
          </cell>
        </row>
        <row r="190">
          <cell r="D190" t="str">
            <v>Sotenäs (O)</v>
          </cell>
        </row>
        <row r="191">
          <cell r="D191" t="str">
            <v>Stenungsund (O)</v>
          </cell>
        </row>
        <row r="192">
          <cell r="D192" t="str">
            <v>Stockholm (AB)</v>
          </cell>
        </row>
        <row r="193">
          <cell r="D193" t="str">
            <v>Storfors (S)</v>
          </cell>
        </row>
        <row r="194">
          <cell r="D194" t="str">
            <v>Storuman (AC)</v>
          </cell>
        </row>
        <row r="195">
          <cell r="D195" t="str">
            <v>Strängnäs (D)</v>
          </cell>
        </row>
        <row r="196">
          <cell r="D196" t="str">
            <v>Strömstad (O)</v>
          </cell>
        </row>
        <row r="197">
          <cell r="D197" t="str">
            <v>Strömsund (Z)</v>
          </cell>
        </row>
        <row r="198">
          <cell r="D198" t="str">
            <v>Sundbyberg (AB)</v>
          </cell>
        </row>
        <row r="199">
          <cell r="D199" t="str">
            <v>Sundsvall (Y)</v>
          </cell>
        </row>
        <row r="200">
          <cell r="D200" t="str">
            <v>Sunne (S)</v>
          </cell>
        </row>
        <row r="201">
          <cell r="D201" t="str">
            <v>Surahammar (U)</v>
          </cell>
        </row>
        <row r="202">
          <cell r="D202" t="str">
            <v>Svedala (LM)</v>
          </cell>
        </row>
        <row r="203">
          <cell r="D203" t="str">
            <v>Svenljunga (O)</v>
          </cell>
        </row>
        <row r="204">
          <cell r="D204" t="str">
            <v>Säffle (S)</v>
          </cell>
        </row>
        <row r="205">
          <cell r="D205" t="str">
            <v>Säter (W)</v>
          </cell>
        </row>
        <row r="206">
          <cell r="D206" t="str">
            <v>Sävsjö (F)</v>
          </cell>
        </row>
        <row r="207">
          <cell r="D207" t="str">
            <v>Söderhamn (X)</v>
          </cell>
        </row>
        <row r="208">
          <cell r="D208" t="str">
            <v>Söderköping (E)</v>
          </cell>
        </row>
        <row r="209">
          <cell r="D209" t="str">
            <v>Södertälje (AB)</v>
          </cell>
        </row>
        <row r="210">
          <cell r="D210" t="str">
            <v>Tanum (O)</v>
          </cell>
        </row>
        <row r="211">
          <cell r="D211" t="str">
            <v>Tibro (O)</v>
          </cell>
        </row>
        <row r="212">
          <cell r="D212" t="str">
            <v>Tidaholm (O)</v>
          </cell>
        </row>
        <row r="213">
          <cell r="D213" t="str">
            <v>Tierp (C)</v>
          </cell>
        </row>
        <row r="214">
          <cell r="D214" t="str">
            <v>Timrå (Y)</v>
          </cell>
        </row>
        <row r="215">
          <cell r="D215" t="str">
            <v>Tingsryd (G)</v>
          </cell>
        </row>
        <row r="216">
          <cell r="D216" t="str">
            <v>Tjörn (O)</v>
          </cell>
        </row>
        <row r="217">
          <cell r="D217" t="str">
            <v>Tomelilla (LM)</v>
          </cell>
        </row>
        <row r="218">
          <cell r="D218" t="str">
            <v>Torsby (S)</v>
          </cell>
        </row>
        <row r="219">
          <cell r="D219" t="str">
            <v>Torsås (H)</v>
          </cell>
        </row>
        <row r="220">
          <cell r="D220" t="str">
            <v>Tranemo (O)</v>
          </cell>
        </row>
        <row r="221">
          <cell r="D221" t="str">
            <v>Tranås (F)</v>
          </cell>
        </row>
        <row r="222">
          <cell r="D222" t="str">
            <v>Trelleborg (LM)</v>
          </cell>
        </row>
        <row r="223">
          <cell r="D223" t="str">
            <v>Trollhättan (O)</v>
          </cell>
        </row>
        <row r="224">
          <cell r="D224" t="str">
            <v>Trosa (D)</v>
          </cell>
        </row>
        <row r="225">
          <cell r="D225" t="str">
            <v>Tyresö (AB)</v>
          </cell>
        </row>
        <row r="226">
          <cell r="D226" t="str">
            <v>Täby (AB)</v>
          </cell>
        </row>
        <row r="227">
          <cell r="D227" t="str">
            <v>Töreboda (O)</v>
          </cell>
        </row>
        <row r="228">
          <cell r="D228" t="str">
            <v>Uddevalla (O)</v>
          </cell>
        </row>
        <row r="229">
          <cell r="D229" t="str">
            <v>Ulricehamn (O)</v>
          </cell>
        </row>
        <row r="230">
          <cell r="D230" t="str">
            <v>Umeå (AC)</v>
          </cell>
        </row>
        <row r="231">
          <cell r="D231" t="str">
            <v>Upplands-Bro (AB)</v>
          </cell>
        </row>
        <row r="232">
          <cell r="D232" t="str">
            <v>Upplands-Väsby (AB)</v>
          </cell>
        </row>
        <row r="233">
          <cell r="D233" t="str">
            <v>Uppsala (C)</v>
          </cell>
        </row>
        <row r="234">
          <cell r="D234" t="str">
            <v>Uppvidinge (G)</v>
          </cell>
        </row>
        <row r="235">
          <cell r="D235" t="str">
            <v>Vadstena (E)</v>
          </cell>
        </row>
        <row r="236">
          <cell r="D236" t="str">
            <v>Vaggeryd (F)</v>
          </cell>
        </row>
        <row r="237">
          <cell r="D237" t="str">
            <v>Valdemarsvik (E)</v>
          </cell>
        </row>
        <row r="238">
          <cell r="D238" t="str">
            <v>Vallentuna (AB)</v>
          </cell>
        </row>
        <row r="239">
          <cell r="D239" t="str">
            <v>Vansbro (W)</v>
          </cell>
        </row>
        <row r="240">
          <cell r="D240" t="str">
            <v>Vara (O)</v>
          </cell>
        </row>
        <row r="241">
          <cell r="D241" t="str">
            <v>Varberg (N)</v>
          </cell>
        </row>
        <row r="242">
          <cell r="D242" t="str">
            <v>Vaxholm (AB)</v>
          </cell>
        </row>
        <row r="243">
          <cell r="D243" t="str">
            <v>Vetlanda (F)</v>
          </cell>
        </row>
        <row r="244">
          <cell r="D244" t="str">
            <v>Vilhelmina (AC)</v>
          </cell>
        </row>
        <row r="245">
          <cell r="D245" t="str">
            <v>Vimmerby (H)</v>
          </cell>
        </row>
        <row r="246">
          <cell r="D246" t="str">
            <v>Vindeln (AC)</v>
          </cell>
        </row>
        <row r="247">
          <cell r="D247" t="str">
            <v>Vingåker (D)</v>
          </cell>
        </row>
        <row r="248">
          <cell r="D248" t="str">
            <v>Vårgårda (O)</v>
          </cell>
        </row>
        <row r="249">
          <cell r="D249" t="str">
            <v>Vänersborg (O)</v>
          </cell>
        </row>
        <row r="250">
          <cell r="D250" t="str">
            <v>Vännäs (AC)</v>
          </cell>
        </row>
        <row r="251">
          <cell r="D251" t="str">
            <v>Värmdö (AB)</v>
          </cell>
        </row>
        <row r="252">
          <cell r="D252" t="str">
            <v>Värnamo (F)</v>
          </cell>
        </row>
        <row r="253">
          <cell r="D253" t="str">
            <v>Västervik (H)</v>
          </cell>
        </row>
        <row r="254">
          <cell r="D254" t="str">
            <v>Västerås (U)</v>
          </cell>
        </row>
        <row r="255">
          <cell r="D255" t="str">
            <v>Växjö (G)</v>
          </cell>
        </row>
        <row r="256">
          <cell r="D256" t="str">
            <v>Ydre (E)</v>
          </cell>
        </row>
        <row r="257">
          <cell r="D257" t="str">
            <v>Ystad (LM)</v>
          </cell>
        </row>
        <row r="258">
          <cell r="D258" t="str">
            <v>Åmål (O)</v>
          </cell>
        </row>
        <row r="259">
          <cell r="D259" t="str">
            <v>Ånge (Y)</v>
          </cell>
        </row>
        <row r="260">
          <cell r="D260" t="str">
            <v>Åre (Z)</v>
          </cell>
        </row>
        <row r="261">
          <cell r="D261" t="str">
            <v>Årjäng (S)</v>
          </cell>
        </row>
        <row r="262">
          <cell r="D262" t="str">
            <v>Åsele (AC)</v>
          </cell>
        </row>
        <row r="263">
          <cell r="D263" t="str">
            <v>Åstorp (LM)</v>
          </cell>
        </row>
        <row r="264">
          <cell r="D264" t="str">
            <v>Åtvidaberg (E)</v>
          </cell>
        </row>
        <row r="265">
          <cell r="D265" t="str">
            <v>Älmhult (G)</v>
          </cell>
        </row>
        <row r="266">
          <cell r="D266" t="str">
            <v>Älvdalen (W)</v>
          </cell>
        </row>
        <row r="267">
          <cell r="D267" t="str">
            <v>Älvkarleby (C)</v>
          </cell>
        </row>
        <row r="268">
          <cell r="D268" t="str">
            <v>Älvsbyn (BD)</v>
          </cell>
        </row>
        <row r="269">
          <cell r="D269" t="str">
            <v>Ängelholm (LM)</v>
          </cell>
        </row>
        <row r="270">
          <cell r="D270" t="str">
            <v>Öckerö (O)</v>
          </cell>
        </row>
        <row r="271">
          <cell r="D271" t="str">
            <v>Ödeshög (E)</v>
          </cell>
        </row>
        <row r="272">
          <cell r="D272" t="str">
            <v>Örebro (T)</v>
          </cell>
        </row>
        <row r="273">
          <cell r="D273" t="str">
            <v>Örkelljunga (LM)</v>
          </cell>
        </row>
        <row r="274">
          <cell r="D274" t="str">
            <v>Örnsköldsvik (Y)</v>
          </cell>
        </row>
        <row r="275">
          <cell r="D275" t="str">
            <v>Östersund (Z)</v>
          </cell>
        </row>
        <row r="276">
          <cell r="D276" t="str">
            <v>Österåker (AB)</v>
          </cell>
        </row>
        <row r="277">
          <cell r="D277" t="str">
            <v>Östhammar (C)</v>
          </cell>
        </row>
        <row r="278">
          <cell r="D278" t="str">
            <v>Överkalix (BD)</v>
          </cell>
        </row>
        <row r="279">
          <cell r="D279" t="str">
            <v>Övertorneå (BD)</v>
          </cell>
        </row>
        <row r="280">
          <cell r="D280" t="str">
            <v>Utlandet</v>
          </cell>
        </row>
        <row r="281">
          <cell r="D281" t="str">
            <v>Okänt</v>
          </cell>
        </row>
        <row r="282">
          <cell r="D282" t="e">
            <v>#N/A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tabSelected="1" zoomScale="83" zoomScaleNormal="85" workbookViewId="0"/>
  </sheetViews>
  <sheetFormatPr defaultColWidth="9.140625" defaultRowHeight="15" x14ac:dyDescent="0.25"/>
  <cols>
    <col min="1" max="1" width="27.140625" style="1" customWidth="1"/>
    <col min="2" max="11" width="7.140625" style="1" customWidth="1"/>
    <col min="12" max="12" width="7.85546875" style="1" bestFit="1" customWidth="1"/>
    <col min="13" max="17" width="7.85546875" style="1" customWidth="1"/>
    <col min="18" max="18" width="6.5703125" style="1" bestFit="1" customWidth="1"/>
    <col min="19" max="20" width="9" style="1" customWidth="1"/>
    <col min="21" max="21" width="7.140625" style="1" bestFit="1" customWidth="1"/>
    <col min="22" max="22" width="7.140625" style="1" customWidth="1"/>
    <col min="23" max="23" width="9.140625" style="1" customWidth="1"/>
    <col min="24" max="24" width="9.140625" style="1"/>
    <col min="25" max="16384" width="9.140625" style="2"/>
  </cols>
  <sheetData>
    <row r="1" spans="1:29" ht="15.75" x14ac:dyDescent="0.25">
      <c r="A1" s="53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X1" s="48"/>
    </row>
    <row r="2" spans="1:29" x14ac:dyDescent="0.25">
      <c r="A2" s="55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X2" s="48"/>
    </row>
    <row r="3" spans="1:29" s="7" customFormat="1" x14ac:dyDescent="0.2">
      <c r="A3" s="3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</row>
    <row r="4" spans="1:29" s="21" customFormat="1" x14ac:dyDescent="0.25">
      <c r="A4" s="27" t="s">
        <v>53</v>
      </c>
      <c r="B4" s="38" t="s">
        <v>0</v>
      </c>
      <c r="C4" s="38" t="s">
        <v>1</v>
      </c>
      <c r="D4" s="38" t="s">
        <v>2</v>
      </c>
      <c r="E4" s="38" t="s">
        <v>3</v>
      </c>
      <c r="F4" s="38" t="s">
        <v>13</v>
      </c>
      <c r="G4" s="38" t="s">
        <v>14</v>
      </c>
      <c r="H4" s="38" t="s">
        <v>15</v>
      </c>
      <c r="I4" s="38" t="s">
        <v>16</v>
      </c>
      <c r="J4" s="38" t="s">
        <v>17</v>
      </c>
      <c r="K4" s="38" t="s">
        <v>18</v>
      </c>
      <c r="L4" s="38" t="s">
        <v>41</v>
      </c>
      <c r="M4" s="38" t="s">
        <v>46</v>
      </c>
      <c r="N4" s="38" t="s">
        <v>47</v>
      </c>
      <c r="O4" s="38" t="s">
        <v>48</v>
      </c>
      <c r="P4" s="38" t="s">
        <v>49</v>
      </c>
      <c r="Q4" s="38" t="s">
        <v>57</v>
      </c>
      <c r="R4" s="38" t="s">
        <v>59</v>
      </c>
      <c r="S4" s="38" t="s">
        <v>60</v>
      </c>
      <c r="T4" s="38" t="s">
        <v>65</v>
      </c>
      <c r="U4" s="38" t="s">
        <v>67</v>
      </c>
      <c r="V4" s="38" t="s">
        <v>66</v>
      </c>
      <c r="W4" s="38" t="s">
        <v>68</v>
      </c>
      <c r="X4" s="29" t="s">
        <v>4</v>
      </c>
      <c r="AA4" s="9" t="s">
        <v>56</v>
      </c>
      <c r="AB4" s="10"/>
    </row>
    <row r="5" spans="1:29" s="21" customFormat="1" x14ac:dyDescent="0.25">
      <c r="A5" s="36">
        <v>12</v>
      </c>
      <c r="B5" s="39">
        <v>501</v>
      </c>
      <c r="C5" s="39">
        <v>575</v>
      </c>
      <c r="D5" s="39">
        <v>598</v>
      </c>
      <c r="E5" s="39">
        <v>562</v>
      </c>
      <c r="F5" s="39">
        <v>453</v>
      </c>
      <c r="G5" s="39">
        <v>475</v>
      </c>
      <c r="H5" s="39">
        <v>532</v>
      </c>
      <c r="I5" s="39">
        <v>526</v>
      </c>
      <c r="J5" s="39">
        <v>452</v>
      </c>
      <c r="K5" s="39">
        <v>359</v>
      </c>
      <c r="L5" s="39">
        <v>286</v>
      </c>
      <c r="M5" s="39">
        <v>373</v>
      </c>
      <c r="N5" s="39">
        <v>418</v>
      </c>
      <c r="O5" s="39">
        <v>407</v>
      </c>
      <c r="P5" s="39">
        <v>444</v>
      </c>
      <c r="Q5" s="39">
        <v>349</v>
      </c>
      <c r="R5" s="39">
        <v>265</v>
      </c>
      <c r="S5" s="39">
        <v>323</v>
      </c>
      <c r="T5" s="39">
        <v>344</v>
      </c>
      <c r="U5" s="39">
        <f>SUM(U6:U17)</f>
        <v>279</v>
      </c>
      <c r="V5" s="39">
        <f>SUM(V6:V17)</f>
        <v>344</v>
      </c>
      <c r="W5" s="39">
        <f>SUM(B5:U5)</f>
        <v>8521</v>
      </c>
      <c r="X5" s="31">
        <f>AVERAGE(B5:V5)</f>
        <v>422.14285714285717</v>
      </c>
      <c r="AA5" s="11">
        <v>2003</v>
      </c>
      <c r="AB5" s="8" t="s">
        <v>7</v>
      </c>
    </row>
    <row r="6" spans="1:29" x14ac:dyDescent="0.25">
      <c r="A6" s="37">
        <v>20</v>
      </c>
      <c r="B6" s="40">
        <v>50</v>
      </c>
      <c r="C6" s="40">
        <v>72</v>
      </c>
      <c r="D6" s="40">
        <v>75</v>
      </c>
      <c r="E6" s="40">
        <v>110</v>
      </c>
      <c r="F6" s="40">
        <v>66</v>
      </c>
      <c r="G6" s="40">
        <v>46</v>
      </c>
      <c r="H6" s="40">
        <v>39</v>
      </c>
      <c r="I6" s="40">
        <v>65</v>
      </c>
      <c r="J6" s="40">
        <v>52</v>
      </c>
      <c r="K6" s="40">
        <v>42</v>
      </c>
      <c r="L6" s="40">
        <v>50</v>
      </c>
      <c r="M6" s="40">
        <v>46</v>
      </c>
      <c r="N6" s="40">
        <v>32</v>
      </c>
      <c r="O6" s="40">
        <v>34</v>
      </c>
      <c r="P6" s="40">
        <v>35</v>
      </c>
      <c r="Q6" s="40">
        <v>59</v>
      </c>
      <c r="R6" s="40">
        <v>40</v>
      </c>
      <c r="S6" s="40">
        <v>25</v>
      </c>
      <c r="T6" s="40">
        <v>35</v>
      </c>
      <c r="U6" s="40">
        <v>33</v>
      </c>
      <c r="V6" s="40">
        <v>41</v>
      </c>
      <c r="W6" s="40">
        <f>SUM(B6:V6)</f>
        <v>1047</v>
      </c>
      <c r="X6" s="31">
        <f>AVERAGE(B6:V6)</f>
        <v>49.857142857142854</v>
      </c>
      <c r="Y6" s="11"/>
      <c r="AA6" s="11">
        <v>2004</v>
      </c>
      <c r="AB6" s="8" t="s">
        <v>9</v>
      </c>
      <c r="AC6" s="16"/>
    </row>
    <row r="7" spans="1:29" x14ac:dyDescent="0.25">
      <c r="A7" s="37">
        <v>21</v>
      </c>
      <c r="B7" s="40">
        <v>53</v>
      </c>
      <c r="C7" s="40">
        <v>47</v>
      </c>
      <c r="D7" s="40">
        <v>70</v>
      </c>
      <c r="E7" s="40">
        <v>62</v>
      </c>
      <c r="F7" s="40">
        <v>49</v>
      </c>
      <c r="G7" s="40">
        <v>66</v>
      </c>
      <c r="H7" s="40">
        <v>67</v>
      </c>
      <c r="I7" s="40">
        <v>63</v>
      </c>
      <c r="J7" s="40">
        <v>49</v>
      </c>
      <c r="K7" s="40">
        <v>39</v>
      </c>
      <c r="L7" s="40">
        <v>30</v>
      </c>
      <c r="M7" s="40">
        <v>28</v>
      </c>
      <c r="N7" s="40">
        <v>29</v>
      </c>
      <c r="O7" s="40">
        <v>29</v>
      </c>
      <c r="P7" s="40">
        <v>52</v>
      </c>
      <c r="Q7" s="40">
        <v>53</v>
      </c>
      <c r="R7" s="40">
        <v>19</v>
      </c>
      <c r="S7" s="40">
        <v>27</v>
      </c>
      <c r="T7" s="40">
        <v>34</v>
      </c>
      <c r="U7" s="40">
        <v>41</v>
      </c>
      <c r="V7" s="40">
        <v>43</v>
      </c>
      <c r="W7" s="40">
        <f t="shared" ref="W7:W30" si="0">SUM(B7:V7)</f>
        <v>950</v>
      </c>
      <c r="X7" s="31">
        <f t="shared" ref="X7:X30" si="1">AVERAGE(B7:V7)</f>
        <v>45.238095238095241</v>
      </c>
      <c r="Y7" s="11"/>
      <c r="AA7" s="11">
        <v>2005</v>
      </c>
      <c r="AB7" s="8" t="s">
        <v>11</v>
      </c>
      <c r="AC7" s="16"/>
    </row>
    <row r="8" spans="1:29" x14ac:dyDescent="0.25">
      <c r="A8" s="37">
        <v>22</v>
      </c>
      <c r="B8" s="40">
        <v>49</v>
      </c>
      <c r="C8" s="40">
        <v>71</v>
      </c>
      <c r="D8" s="40">
        <v>58</v>
      </c>
      <c r="E8" s="40">
        <v>56</v>
      </c>
      <c r="F8" s="40">
        <v>36</v>
      </c>
      <c r="G8" s="40">
        <v>61</v>
      </c>
      <c r="H8" s="40">
        <v>91</v>
      </c>
      <c r="I8" s="40">
        <v>67</v>
      </c>
      <c r="J8" s="40">
        <v>50</v>
      </c>
      <c r="K8" s="40">
        <v>33</v>
      </c>
      <c r="L8" s="40">
        <v>17</v>
      </c>
      <c r="M8" s="40">
        <v>66</v>
      </c>
      <c r="N8" s="40">
        <v>59</v>
      </c>
      <c r="O8" s="40">
        <v>54</v>
      </c>
      <c r="P8" s="40">
        <v>66</v>
      </c>
      <c r="Q8" s="40">
        <v>44</v>
      </c>
      <c r="R8" s="40">
        <v>22</v>
      </c>
      <c r="S8" s="40">
        <v>42</v>
      </c>
      <c r="T8" s="40">
        <v>29</v>
      </c>
      <c r="U8" s="40">
        <v>26</v>
      </c>
      <c r="V8" s="40">
        <v>55</v>
      </c>
      <c r="W8" s="40">
        <f t="shared" si="0"/>
        <v>1052</v>
      </c>
      <c r="X8" s="31">
        <f t="shared" si="1"/>
        <v>50.095238095238095</v>
      </c>
      <c r="Y8" s="11"/>
      <c r="AA8" s="11">
        <v>2006</v>
      </c>
      <c r="AB8" s="8" t="s">
        <v>5</v>
      </c>
      <c r="AC8" s="16"/>
    </row>
    <row r="9" spans="1:29" x14ac:dyDescent="0.25">
      <c r="A9" s="37">
        <v>23</v>
      </c>
      <c r="B9" s="40">
        <v>57</v>
      </c>
      <c r="C9" s="40">
        <v>76</v>
      </c>
      <c r="D9" s="40">
        <v>56</v>
      </c>
      <c r="E9" s="40">
        <v>35</v>
      </c>
      <c r="F9" s="40">
        <v>39</v>
      </c>
      <c r="G9" s="40">
        <v>45</v>
      </c>
      <c r="H9" s="40">
        <v>52</v>
      </c>
      <c r="I9" s="40">
        <v>44</v>
      </c>
      <c r="J9" s="40">
        <v>43</v>
      </c>
      <c r="K9" s="40">
        <v>36</v>
      </c>
      <c r="L9" s="40">
        <v>29</v>
      </c>
      <c r="M9" s="40">
        <v>23</v>
      </c>
      <c r="N9" s="40">
        <v>1</v>
      </c>
      <c r="O9" s="40">
        <v>55</v>
      </c>
      <c r="P9" s="40">
        <v>38</v>
      </c>
      <c r="Q9" s="40">
        <v>26</v>
      </c>
      <c r="R9" s="40">
        <v>29</v>
      </c>
      <c r="S9" s="40">
        <v>34</v>
      </c>
      <c r="T9" s="40">
        <v>31</v>
      </c>
      <c r="U9" s="40">
        <v>18</v>
      </c>
      <c r="V9" s="40">
        <v>27</v>
      </c>
      <c r="W9" s="40">
        <f t="shared" si="0"/>
        <v>794</v>
      </c>
      <c r="X9" s="31">
        <f t="shared" si="1"/>
        <v>37.80952380952381</v>
      </c>
      <c r="Y9" s="11"/>
      <c r="AA9" s="11">
        <v>2007</v>
      </c>
      <c r="AB9" s="8" t="s">
        <v>10</v>
      </c>
      <c r="AC9" s="16"/>
    </row>
    <row r="10" spans="1:29" x14ac:dyDescent="0.25">
      <c r="A10" s="37">
        <v>24</v>
      </c>
      <c r="B10" s="40">
        <v>25</v>
      </c>
      <c r="C10" s="40">
        <v>26</v>
      </c>
      <c r="D10" s="40">
        <v>37</v>
      </c>
      <c r="E10" s="40">
        <v>34</v>
      </c>
      <c r="F10" s="40">
        <v>18</v>
      </c>
      <c r="G10" s="40">
        <v>30</v>
      </c>
      <c r="H10" s="40">
        <v>19</v>
      </c>
      <c r="I10" s="40">
        <v>28</v>
      </c>
      <c r="J10" s="40">
        <v>28</v>
      </c>
      <c r="K10" s="40">
        <v>20</v>
      </c>
      <c r="L10" s="40">
        <v>14</v>
      </c>
      <c r="M10" s="40">
        <v>18</v>
      </c>
      <c r="N10" s="40">
        <v>22</v>
      </c>
      <c r="O10" s="40">
        <v>36</v>
      </c>
      <c r="P10" s="40">
        <v>19</v>
      </c>
      <c r="Q10" s="40">
        <v>18</v>
      </c>
      <c r="R10" s="40">
        <v>14</v>
      </c>
      <c r="S10" s="40">
        <v>16</v>
      </c>
      <c r="T10" s="40">
        <v>23</v>
      </c>
      <c r="U10" s="40">
        <v>16</v>
      </c>
      <c r="V10" s="40">
        <v>19</v>
      </c>
      <c r="W10" s="40">
        <f t="shared" si="0"/>
        <v>480</v>
      </c>
      <c r="X10" s="31">
        <f t="shared" si="1"/>
        <v>22.857142857142858</v>
      </c>
      <c r="Y10" s="11"/>
      <c r="AA10" s="11">
        <v>2008</v>
      </c>
      <c r="AB10" s="8" t="s">
        <v>7</v>
      </c>
      <c r="AC10" s="16"/>
    </row>
    <row r="11" spans="1:29" x14ac:dyDescent="0.25">
      <c r="A11" s="37">
        <v>25</v>
      </c>
      <c r="B11" s="40">
        <v>17</v>
      </c>
      <c r="C11" s="40">
        <v>46</v>
      </c>
      <c r="D11" s="40">
        <v>41</v>
      </c>
      <c r="E11" s="40">
        <v>20</v>
      </c>
      <c r="F11" s="40">
        <v>26</v>
      </c>
      <c r="G11" s="40">
        <v>28</v>
      </c>
      <c r="H11" s="40">
        <v>41</v>
      </c>
      <c r="I11" s="40">
        <v>23</v>
      </c>
      <c r="J11" s="40">
        <v>16</v>
      </c>
      <c r="K11" s="40">
        <v>40</v>
      </c>
      <c r="L11" s="40">
        <v>12</v>
      </c>
      <c r="M11" s="40">
        <v>13</v>
      </c>
      <c r="N11" s="40">
        <v>27</v>
      </c>
      <c r="O11" s="40">
        <v>33</v>
      </c>
      <c r="P11" s="40">
        <v>18</v>
      </c>
      <c r="Q11" s="40">
        <v>19</v>
      </c>
      <c r="R11" s="40">
        <v>18</v>
      </c>
      <c r="S11" s="40">
        <v>25</v>
      </c>
      <c r="T11" s="40">
        <v>20</v>
      </c>
      <c r="U11" s="40">
        <v>11</v>
      </c>
      <c r="V11" s="40">
        <v>23</v>
      </c>
      <c r="W11" s="40">
        <f t="shared" si="0"/>
        <v>517</v>
      </c>
      <c r="X11" s="31">
        <f t="shared" si="1"/>
        <v>24.61904761904762</v>
      </c>
      <c r="Y11" s="11"/>
      <c r="AA11" s="11">
        <v>2009</v>
      </c>
      <c r="AB11" s="8" t="s">
        <v>8</v>
      </c>
      <c r="AC11" s="16"/>
    </row>
    <row r="12" spans="1:29" x14ac:dyDescent="0.25">
      <c r="A12" s="37">
        <v>26</v>
      </c>
      <c r="B12" s="40">
        <v>41</v>
      </c>
      <c r="C12" s="40">
        <v>43</v>
      </c>
      <c r="D12" s="40">
        <v>43</v>
      </c>
      <c r="E12" s="40">
        <v>31</v>
      </c>
      <c r="F12" s="40">
        <v>35</v>
      </c>
      <c r="G12" s="40">
        <v>33</v>
      </c>
      <c r="H12" s="40">
        <v>54</v>
      </c>
      <c r="I12" s="40">
        <v>49</v>
      </c>
      <c r="J12" s="40">
        <v>26</v>
      </c>
      <c r="K12" s="40">
        <v>32</v>
      </c>
      <c r="L12" s="40">
        <v>25</v>
      </c>
      <c r="M12" s="40">
        <v>34</v>
      </c>
      <c r="N12" s="40">
        <v>37</v>
      </c>
      <c r="O12" s="40">
        <v>44</v>
      </c>
      <c r="P12" s="40">
        <v>30</v>
      </c>
      <c r="Q12" s="40">
        <v>22</v>
      </c>
      <c r="R12" s="40">
        <v>14</v>
      </c>
      <c r="S12" s="40">
        <v>27</v>
      </c>
      <c r="T12" s="40">
        <v>38</v>
      </c>
      <c r="U12" s="40">
        <v>26</v>
      </c>
      <c r="V12" s="40">
        <v>20</v>
      </c>
      <c r="W12" s="40">
        <f t="shared" si="0"/>
        <v>704</v>
      </c>
      <c r="X12" s="31">
        <f t="shared" si="1"/>
        <v>33.523809523809526</v>
      </c>
      <c r="Y12" s="11"/>
      <c r="AA12" s="11">
        <v>2010</v>
      </c>
      <c r="AB12" s="8" t="s">
        <v>9</v>
      </c>
      <c r="AC12" s="16"/>
    </row>
    <row r="13" spans="1:29" x14ac:dyDescent="0.25">
      <c r="A13" s="37">
        <v>27</v>
      </c>
      <c r="B13" s="40">
        <v>37</v>
      </c>
      <c r="C13" s="40">
        <v>30</v>
      </c>
      <c r="D13" s="40">
        <v>42</v>
      </c>
      <c r="E13" s="40">
        <v>57</v>
      </c>
      <c r="F13" s="40">
        <v>29</v>
      </c>
      <c r="G13" s="40">
        <v>30</v>
      </c>
      <c r="H13" s="40">
        <v>35</v>
      </c>
      <c r="I13" s="40">
        <v>57</v>
      </c>
      <c r="J13" s="40">
        <v>38</v>
      </c>
      <c r="K13" s="40">
        <v>34</v>
      </c>
      <c r="L13" s="40">
        <v>24</v>
      </c>
      <c r="M13" s="40">
        <v>31</v>
      </c>
      <c r="N13" s="40">
        <v>43</v>
      </c>
      <c r="O13" s="40">
        <v>32</v>
      </c>
      <c r="P13" s="40">
        <v>40</v>
      </c>
      <c r="Q13" s="40">
        <v>21</v>
      </c>
      <c r="R13" s="40">
        <v>24</v>
      </c>
      <c r="S13" s="40">
        <v>19</v>
      </c>
      <c r="T13" s="40">
        <v>33</v>
      </c>
      <c r="U13" s="40">
        <v>31</v>
      </c>
      <c r="V13" s="40">
        <v>39</v>
      </c>
      <c r="W13" s="40">
        <f t="shared" si="0"/>
        <v>726</v>
      </c>
      <c r="X13" s="31">
        <f t="shared" si="1"/>
        <v>34.571428571428569</v>
      </c>
      <c r="Y13" s="11"/>
      <c r="AA13" s="11">
        <v>2011</v>
      </c>
      <c r="AB13" s="8" t="s">
        <v>11</v>
      </c>
      <c r="AC13" s="16"/>
    </row>
    <row r="14" spans="1:29" x14ac:dyDescent="0.25">
      <c r="A14" s="37">
        <v>28</v>
      </c>
      <c r="B14" s="40">
        <v>40</v>
      </c>
      <c r="C14" s="40">
        <v>37</v>
      </c>
      <c r="D14" s="40">
        <v>39</v>
      </c>
      <c r="E14" s="40">
        <v>45</v>
      </c>
      <c r="F14" s="40">
        <v>52</v>
      </c>
      <c r="G14" s="40">
        <v>29</v>
      </c>
      <c r="H14" s="40">
        <v>51</v>
      </c>
      <c r="I14" s="40">
        <v>43</v>
      </c>
      <c r="J14" s="40">
        <v>41</v>
      </c>
      <c r="K14" s="40">
        <v>19</v>
      </c>
      <c r="L14" s="40">
        <v>15</v>
      </c>
      <c r="M14" s="40">
        <v>31</v>
      </c>
      <c r="N14" s="40">
        <v>40</v>
      </c>
      <c r="O14" s="40">
        <v>27</v>
      </c>
      <c r="P14" s="40">
        <v>38</v>
      </c>
      <c r="Q14" s="40">
        <v>30</v>
      </c>
      <c r="R14" s="40">
        <v>19</v>
      </c>
      <c r="S14" s="40">
        <v>27</v>
      </c>
      <c r="T14" s="40">
        <v>26</v>
      </c>
      <c r="U14" s="40">
        <v>22</v>
      </c>
      <c r="V14" s="40">
        <v>18</v>
      </c>
      <c r="W14" s="40">
        <f t="shared" si="0"/>
        <v>689</v>
      </c>
      <c r="X14" s="31">
        <f t="shared" si="1"/>
        <v>32.80952380952381</v>
      </c>
      <c r="Y14" s="11"/>
      <c r="AA14" s="11">
        <v>2012</v>
      </c>
      <c r="AB14" s="8" t="s">
        <v>10</v>
      </c>
      <c r="AC14" s="16"/>
    </row>
    <row r="15" spans="1:29" x14ac:dyDescent="0.25">
      <c r="A15" s="37">
        <v>29</v>
      </c>
      <c r="B15" s="40">
        <v>66</v>
      </c>
      <c r="C15" s="40">
        <v>35</v>
      </c>
      <c r="D15" s="40">
        <v>61</v>
      </c>
      <c r="E15" s="40">
        <v>46</v>
      </c>
      <c r="F15" s="40">
        <v>29</v>
      </c>
      <c r="G15" s="40">
        <v>33</v>
      </c>
      <c r="H15" s="40">
        <v>31</v>
      </c>
      <c r="I15" s="40">
        <v>44</v>
      </c>
      <c r="J15" s="40">
        <v>39</v>
      </c>
      <c r="K15" s="40">
        <v>33</v>
      </c>
      <c r="L15" s="40">
        <v>32</v>
      </c>
      <c r="M15" s="40">
        <v>40</v>
      </c>
      <c r="N15" s="40">
        <v>46</v>
      </c>
      <c r="O15" s="40">
        <v>21</v>
      </c>
      <c r="P15" s="40">
        <v>29</v>
      </c>
      <c r="Q15" s="40">
        <v>17</v>
      </c>
      <c r="R15" s="40">
        <v>20</v>
      </c>
      <c r="S15" s="40">
        <v>25</v>
      </c>
      <c r="T15" s="40">
        <v>30</v>
      </c>
      <c r="U15" s="40">
        <v>23</v>
      </c>
      <c r="V15" s="40">
        <v>24</v>
      </c>
      <c r="W15" s="40">
        <f t="shared" si="0"/>
        <v>724</v>
      </c>
      <c r="X15" s="31">
        <f t="shared" si="1"/>
        <v>34.476190476190474</v>
      </c>
      <c r="Y15" s="11"/>
      <c r="AA15" s="11">
        <v>2013</v>
      </c>
      <c r="AB15" s="8" t="s">
        <v>6</v>
      </c>
      <c r="AC15" s="16"/>
    </row>
    <row r="16" spans="1:29" x14ac:dyDescent="0.25">
      <c r="A16" s="37">
        <v>30</v>
      </c>
      <c r="B16" s="40">
        <v>37</v>
      </c>
      <c r="C16" s="40">
        <v>42</v>
      </c>
      <c r="D16" s="40">
        <v>50</v>
      </c>
      <c r="E16" s="40">
        <v>28</v>
      </c>
      <c r="F16" s="40">
        <v>44</v>
      </c>
      <c r="G16" s="40">
        <v>51</v>
      </c>
      <c r="H16" s="40">
        <v>26</v>
      </c>
      <c r="I16" s="40">
        <v>28</v>
      </c>
      <c r="J16" s="40">
        <v>45</v>
      </c>
      <c r="K16" s="40">
        <v>11</v>
      </c>
      <c r="L16" s="40">
        <v>22</v>
      </c>
      <c r="M16" s="40">
        <v>33</v>
      </c>
      <c r="N16" s="40">
        <v>26</v>
      </c>
      <c r="O16" s="40">
        <v>25</v>
      </c>
      <c r="P16" s="40">
        <v>37</v>
      </c>
      <c r="Q16" s="40">
        <v>24</v>
      </c>
      <c r="R16" s="40">
        <v>28</v>
      </c>
      <c r="S16" s="40">
        <v>36</v>
      </c>
      <c r="T16" s="40">
        <v>25</v>
      </c>
      <c r="U16" s="40">
        <v>23</v>
      </c>
      <c r="V16" s="40">
        <v>29</v>
      </c>
      <c r="W16" s="40">
        <f t="shared" si="0"/>
        <v>670</v>
      </c>
      <c r="X16" s="31">
        <f t="shared" si="1"/>
        <v>31.904761904761905</v>
      </c>
      <c r="Y16" s="11"/>
      <c r="AA16" s="11">
        <v>2014</v>
      </c>
      <c r="AB16" s="8" t="s">
        <v>7</v>
      </c>
      <c r="AC16" s="16"/>
    </row>
    <row r="17" spans="1:29" x14ac:dyDescent="0.25">
      <c r="A17" s="37">
        <v>31</v>
      </c>
      <c r="B17" s="40">
        <v>29</v>
      </c>
      <c r="C17" s="40">
        <v>50</v>
      </c>
      <c r="D17" s="40">
        <v>26</v>
      </c>
      <c r="E17" s="40">
        <v>38</v>
      </c>
      <c r="F17" s="40">
        <v>30</v>
      </c>
      <c r="G17" s="40">
        <v>23</v>
      </c>
      <c r="H17" s="40">
        <v>26</v>
      </c>
      <c r="I17" s="40">
        <v>15</v>
      </c>
      <c r="J17" s="40">
        <v>25</v>
      </c>
      <c r="K17" s="40">
        <v>20</v>
      </c>
      <c r="L17" s="40">
        <v>16</v>
      </c>
      <c r="M17" s="40">
        <v>10</v>
      </c>
      <c r="N17" s="40">
        <v>25</v>
      </c>
      <c r="O17" s="40">
        <v>17</v>
      </c>
      <c r="P17" s="40">
        <v>42</v>
      </c>
      <c r="Q17" s="40">
        <v>16</v>
      </c>
      <c r="R17" s="40">
        <v>18</v>
      </c>
      <c r="S17" s="40">
        <v>20</v>
      </c>
      <c r="T17" s="40">
        <v>20</v>
      </c>
      <c r="U17" s="40">
        <v>9</v>
      </c>
      <c r="V17" s="40">
        <v>6</v>
      </c>
      <c r="W17" s="40">
        <f t="shared" si="0"/>
        <v>481</v>
      </c>
      <c r="X17" s="31">
        <f t="shared" si="1"/>
        <v>22.904761904761905</v>
      </c>
      <c r="Y17" s="11"/>
      <c r="AA17" s="11">
        <v>2015</v>
      </c>
      <c r="AB17" s="8" t="s">
        <v>8</v>
      </c>
      <c r="AC17" s="16"/>
    </row>
    <row r="18" spans="1:29" x14ac:dyDescent="0.25">
      <c r="A18" s="36">
        <v>1</v>
      </c>
      <c r="B18" s="39">
        <v>419</v>
      </c>
      <c r="C18" s="39">
        <v>502</v>
      </c>
      <c r="D18" s="39">
        <v>397</v>
      </c>
      <c r="E18" s="39">
        <v>518</v>
      </c>
      <c r="F18" s="39">
        <v>480</v>
      </c>
      <c r="G18" s="39">
        <v>479</v>
      </c>
      <c r="H18" s="39">
        <v>435</v>
      </c>
      <c r="I18" s="39">
        <v>389</v>
      </c>
      <c r="J18" s="39">
        <v>511</v>
      </c>
      <c r="K18" s="39">
        <v>383</v>
      </c>
      <c r="L18" s="39">
        <v>330</v>
      </c>
      <c r="M18" s="39">
        <v>443</v>
      </c>
      <c r="N18" s="39">
        <v>467</v>
      </c>
      <c r="O18" s="39">
        <v>472</v>
      </c>
      <c r="P18" s="39">
        <v>376</v>
      </c>
      <c r="Q18" s="39">
        <v>404</v>
      </c>
      <c r="R18" s="39">
        <v>297</v>
      </c>
      <c r="S18" s="39">
        <v>327</v>
      </c>
      <c r="T18" s="39">
        <v>327</v>
      </c>
      <c r="U18" s="39">
        <f>SUM(U19:U30)</f>
        <v>312</v>
      </c>
      <c r="V18" s="39">
        <f>SUM(V19:V30)</f>
        <v>291</v>
      </c>
      <c r="W18" s="40">
        <f t="shared" si="0"/>
        <v>8559</v>
      </c>
      <c r="X18" s="31">
        <f t="shared" si="1"/>
        <v>407.57142857142856</v>
      </c>
      <c r="Y18" s="11"/>
      <c r="AA18" s="11">
        <v>2016</v>
      </c>
      <c r="AB18" s="8" t="s">
        <v>11</v>
      </c>
      <c r="AC18" s="16"/>
    </row>
    <row r="19" spans="1:29" x14ac:dyDescent="0.25">
      <c r="A19" s="37">
        <v>1</v>
      </c>
      <c r="B19" s="40">
        <v>33</v>
      </c>
      <c r="C19" s="40">
        <v>32</v>
      </c>
      <c r="D19" s="40">
        <v>37</v>
      </c>
      <c r="E19" s="40">
        <v>36</v>
      </c>
      <c r="F19" s="40">
        <v>38</v>
      </c>
      <c r="G19" s="40">
        <v>27</v>
      </c>
      <c r="H19" s="40">
        <v>30</v>
      </c>
      <c r="I19" s="40">
        <v>30</v>
      </c>
      <c r="J19" s="40">
        <v>47</v>
      </c>
      <c r="K19" s="40">
        <v>30</v>
      </c>
      <c r="L19" s="40">
        <v>17</v>
      </c>
      <c r="M19" s="40">
        <v>24</v>
      </c>
      <c r="N19" s="40">
        <v>29</v>
      </c>
      <c r="O19" s="40">
        <v>21</v>
      </c>
      <c r="P19" s="40">
        <v>16</v>
      </c>
      <c r="Q19" s="40">
        <v>26</v>
      </c>
      <c r="R19" s="40">
        <v>24</v>
      </c>
      <c r="S19" s="40">
        <v>31</v>
      </c>
      <c r="T19" s="40">
        <v>23</v>
      </c>
      <c r="U19" s="40">
        <v>30</v>
      </c>
      <c r="V19" s="40">
        <v>21</v>
      </c>
      <c r="W19" s="40">
        <f t="shared" si="0"/>
        <v>602</v>
      </c>
      <c r="X19" s="31">
        <f t="shared" si="1"/>
        <v>28.666666666666668</v>
      </c>
      <c r="Y19" s="11"/>
      <c r="AA19" s="11">
        <v>2017</v>
      </c>
      <c r="AB19" s="8" t="s">
        <v>5</v>
      </c>
      <c r="AC19" s="16"/>
    </row>
    <row r="20" spans="1:29" x14ac:dyDescent="0.25">
      <c r="A20" s="37">
        <v>2</v>
      </c>
      <c r="B20" s="40">
        <v>36</v>
      </c>
      <c r="C20" s="40">
        <v>38</v>
      </c>
      <c r="D20" s="40">
        <v>35</v>
      </c>
      <c r="E20" s="40">
        <v>55</v>
      </c>
      <c r="F20" s="40">
        <v>58</v>
      </c>
      <c r="G20" s="40">
        <v>55</v>
      </c>
      <c r="H20" s="40">
        <v>40</v>
      </c>
      <c r="I20" s="40">
        <v>26</v>
      </c>
      <c r="J20" s="40">
        <v>56</v>
      </c>
      <c r="K20" s="40">
        <v>18</v>
      </c>
      <c r="L20" s="40">
        <v>17</v>
      </c>
      <c r="M20" s="40">
        <v>26</v>
      </c>
      <c r="N20" s="40">
        <v>28</v>
      </c>
      <c r="O20" s="40">
        <v>42</v>
      </c>
      <c r="P20" s="40">
        <v>32</v>
      </c>
      <c r="Q20" s="40">
        <v>45</v>
      </c>
      <c r="R20" s="40">
        <v>18</v>
      </c>
      <c r="S20" s="40">
        <v>24</v>
      </c>
      <c r="T20" s="40">
        <v>17</v>
      </c>
      <c r="U20" s="40">
        <v>26</v>
      </c>
      <c r="V20" s="40">
        <v>34</v>
      </c>
      <c r="W20" s="40">
        <f t="shared" si="0"/>
        <v>726</v>
      </c>
      <c r="X20" s="31">
        <f t="shared" si="1"/>
        <v>34.571428571428569</v>
      </c>
      <c r="Y20" s="11"/>
      <c r="AA20" s="22">
        <v>2018</v>
      </c>
      <c r="AB20" s="23" t="s">
        <v>10</v>
      </c>
      <c r="AC20" s="16"/>
    </row>
    <row r="21" spans="1:29" x14ac:dyDescent="0.25">
      <c r="A21" s="37">
        <v>3</v>
      </c>
      <c r="B21" s="40">
        <v>25</v>
      </c>
      <c r="C21" s="40">
        <v>39</v>
      </c>
      <c r="D21" s="40">
        <v>38</v>
      </c>
      <c r="E21" s="40">
        <v>44</v>
      </c>
      <c r="F21" s="40">
        <v>36</v>
      </c>
      <c r="G21" s="40">
        <v>52</v>
      </c>
      <c r="H21" s="40">
        <v>24</v>
      </c>
      <c r="I21" s="40">
        <v>30</v>
      </c>
      <c r="J21" s="40">
        <v>47</v>
      </c>
      <c r="K21" s="40">
        <v>38</v>
      </c>
      <c r="L21" s="40">
        <v>29</v>
      </c>
      <c r="M21" s="40">
        <v>34</v>
      </c>
      <c r="N21" s="40">
        <v>23</v>
      </c>
      <c r="O21" s="40">
        <v>53</v>
      </c>
      <c r="P21" s="40">
        <v>27</v>
      </c>
      <c r="Q21" s="40">
        <v>31</v>
      </c>
      <c r="R21" s="40">
        <v>17</v>
      </c>
      <c r="S21" s="40">
        <v>11</v>
      </c>
      <c r="T21" s="40">
        <v>28</v>
      </c>
      <c r="U21" s="40">
        <v>29</v>
      </c>
      <c r="V21" s="40">
        <v>29</v>
      </c>
      <c r="W21" s="40">
        <f t="shared" si="0"/>
        <v>684</v>
      </c>
      <c r="X21" s="31">
        <f t="shared" si="1"/>
        <v>32.571428571428569</v>
      </c>
      <c r="Y21" s="11"/>
      <c r="AA21" s="22">
        <v>2019</v>
      </c>
      <c r="AB21" s="23" t="s">
        <v>6</v>
      </c>
      <c r="AC21" s="16"/>
    </row>
    <row r="22" spans="1:29" x14ac:dyDescent="0.25">
      <c r="A22" s="37">
        <v>4</v>
      </c>
      <c r="B22" s="40">
        <v>27</v>
      </c>
      <c r="C22" s="40">
        <v>61</v>
      </c>
      <c r="D22" s="40">
        <v>35</v>
      </c>
      <c r="E22" s="40">
        <v>44</v>
      </c>
      <c r="F22" s="40">
        <v>36</v>
      </c>
      <c r="G22" s="40">
        <v>27</v>
      </c>
      <c r="H22" s="40">
        <v>37</v>
      </c>
      <c r="I22" s="40">
        <v>33</v>
      </c>
      <c r="J22" s="40">
        <v>42</v>
      </c>
      <c r="K22" s="40">
        <v>43</v>
      </c>
      <c r="L22" s="40">
        <v>15</v>
      </c>
      <c r="M22" s="40">
        <v>19</v>
      </c>
      <c r="N22" s="40">
        <v>43</v>
      </c>
      <c r="O22" s="40">
        <v>47</v>
      </c>
      <c r="P22" s="40">
        <v>38</v>
      </c>
      <c r="Q22" s="40">
        <v>33</v>
      </c>
      <c r="R22" s="40">
        <v>22</v>
      </c>
      <c r="S22" s="40">
        <v>18</v>
      </c>
      <c r="T22" s="40">
        <v>39</v>
      </c>
      <c r="U22" s="40">
        <v>20</v>
      </c>
      <c r="V22" s="40">
        <v>15</v>
      </c>
      <c r="W22" s="40">
        <f t="shared" si="0"/>
        <v>694</v>
      </c>
      <c r="X22" s="31">
        <f t="shared" si="1"/>
        <v>33.047619047619051</v>
      </c>
      <c r="Y22" s="11"/>
      <c r="AA22" s="22">
        <v>2020</v>
      </c>
      <c r="AB22" s="23" t="s">
        <v>8</v>
      </c>
      <c r="AC22" s="16"/>
    </row>
    <row r="23" spans="1:29" x14ac:dyDescent="0.25">
      <c r="A23" s="37">
        <v>5</v>
      </c>
      <c r="B23" s="40">
        <v>43</v>
      </c>
      <c r="C23" s="40">
        <v>41</v>
      </c>
      <c r="D23" s="40">
        <v>26</v>
      </c>
      <c r="E23" s="40">
        <v>45</v>
      </c>
      <c r="F23" s="40">
        <v>40</v>
      </c>
      <c r="G23" s="40">
        <v>41</v>
      </c>
      <c r="H23" s="40">
        <v>41</v>
      </c>
      <c r="I23" s="40">
        <v>44</v>
      </c>
      <c r="J23" s="40">
        <v>49</v>
      </c>
      <c r="K23" s="40">
        <v>29</v>
      </c>
      <c r="L23" s="40">
        <v>22</v>
      </c>
      <c r="M23" s="40">
        <v>20</v>
      </c>
      <c r="N23" s="40">
        <v>40</v>
      </c>
      <c r="O23" s="40">
        <v>42</v>
      </c>
      <c r="P23" s="40">
        <v>27</v>
      </c>
      <c r="Q23" s="40">
        <v>25</v>
      </c>
      <c r="R23" s="40">
        <v>21</v>
      </c>
      <c r="S23" s="40">
        <v>22</v>
      </c>
      <c r="T23" s="40">
        <v>34</v>
      </c>
      <c r="U23" s="40">
        <v>31</v>
      </c>
      <c r="V23" s="40">
        <v>25</v>
      </c>
      <c r="W23" s="40">
        <f t="shared" si="0"/>
        <v>708</v>
      </c>
      <c r="X23" s="31">
        <f t="shared" si="1"/>
        <v>33.714285714285715</v>
      </c>
      <c r="Y23" s="11"/>
      <c r="AA23" s="49">
        <v>2021</v>
      </c>
      <c r="AB23" s="50" t="s">
        <v>9</v>
      </c>
      <c r="AC23" s="16"/>
    </row>
    <row r="24" spans="1:29" x14ac:dyDescent="0.25">
      <c r="A24" s="37">
        <v>6</v>
      </c>
      <c r="B24" s="40">
        <v>27</v>
      </c>
      <c r="C24" s="40">
        <v>22</v>
      </c>
      <c r="D24" s="40">
        <v>23</v>
      </c>
      <c r="E24" s="40">
        <v>30</v>
      </c>
      <c r="F24" s="40">
        <v>32</v>
      </c>
      <c r="G24" s="40">
        <v>32</v>
      </c>
      <c r="H24" s="40">
        <v>25</v>
      </c>
      <c r="I24" s="40">
        <v>24</v>
      </c>
      <c r="J24" s="40">
        <v>25</v>
      </c>
      <c r="K24" s="40">
        <v>18</v>
      </c>
      <c r="L24" s="40">
        <v>24</v>
      </c>
      <c r="M24" s="40">
        <v>30</v>
      </c>
      <c r="N24" s="40">
        <v>32</v>
      </c>
      <c r="O24" s="40">
        <v>22</v>
      </c>
      <c r="P24" s="40">
        <v>23</v>
      </c>
      <c r="Q24" s="40">
        <v>24</v>
      </c>
      <c r="R24" s="40">
        <v>16</v>
      </c>
      <c r="S24" s="40">
        <v>15</v>
      </c>
      <c r="T24" s="40">
        <v>20</v>
      </c>
      <c r="U24" s="40">
        <v>23</v>
      </c>
      <c r="V24" s="40">
        <v>16</v>
      </c>
      <c r="W24" s="40">
        <f t="shared" si="0"/>
        <v>503</v>
      </c>
      <c r="X24" s="31">
        <f t="shared" si="1"/>
        <v>23.952380952380953</v>
      </c>
      <c r="Y24" s="22"/>
      <c r="AA24" s="49">
        <v>2022</v>
      </c>
      <c r="AB24" s="50" t="s">
        <v>11</v>
      </c>
      <c r="AC24" s="16"/>
    </row>
    <row r="25" spans="1:29" x14ac:dyDescent="0.25">
      <c r="A25" s="37">
        <v>7</v>
      </c>
      <c r="B25" s="40">
        <v>53</v>
      </c>
      <c r="C25" s="40">
        <v>38</v>
      </c>
      <c r="D25" s="40">
        <v>14</v>
      </c>
      <c r="E25" s="40">
        <v>24</v>
      </c>
      <c r="F25" s="40">
        <v>33</v>
      </c>
      <c r="G25" s="40">
        <v>58</v>
      </c>
      <c r="H25" s="40">
        <v>47</v>
      </c>
      <c r="I25" s="40">
        <v>39</v>
      </c>
      <c r="J25" s="40">
        <v>40</v>
      </c>
      <c r="K25" s="40">
        <v>20</v>
      </c>
      <c r="L25" s="40">
        <v>27</v>
      </c>
      <c r="M25" s="40">
        <v>51</v>
      </c>
      <c r="N25" s="40">
        <v>51</v>
      </c>
      <c r="O25" s="40">
        <v>48</v>
      </c>
      <c r="P25" s="40">
        <v>27</v>
      </c>
      <c r="Q25" s="40">
        <v>28</v>
      </c>
      <c r="R25" s="40">
        <v>27</v>
      </c>
      <c r="S25" s="40">
        <v>33</v>
      </c>
      <c r="T25" s="40">
        <v>43</v>
      </c>
      <c r="U25" s="40">
        <v>17</v>
      </c>
      <c r="V25" s="40">
        <v>22</v>
      </c>
      <c r="W25" s="40">
        <f t="shared" si="0"/>
        <v>740</v>
      </c>
      <c r="X25" s="31">
        <f t="shared" si="1"/>
        <v>35.238095238095241</v>
      </c>
      <c r="Y25" s="22"/>
      <c r="Z25" s="23"/>
      <c r="AA25" s="49">
        <v>2023</v>
      </c>
      <c r="AB25" s="8" t="s">
        <v>5</v>
      </c>
      <c r="AC25" s="16"/>
    </row>
    <row r="26" spans="1:29" x14ac:dyDescent="0.25">
      <c r="A26" s="37">
        <v>8</v>
      </c>
      <c r="B26" s="40">
        <v>38</v>
      </c>
      <c r="C26" s="40">
        <v>47</v>
      </c>
      <c r="D26" s="40">
        <v>29</v>
      </c>
      <c r="E26" s="40">
        <v>46</v>
      </c>
      <c r="F26" s="40">
        <v>37</v>
      </c>
      <c r="G26" s="40">
        <v>32</v>
      </c>
      <c r="H26" s="40">
        <v>48</v>
      </c>
      <c r="I26" s="40">
        <v>36</v>
      </c>
      <c r="J26" s="40">
        <v>18</v>
      </c>
      <c r="K26" s="40">
        <v>32</v>
      </c>
      <c r="L26" s="40">
        <v>29</v>
      </c>
      <c r="M26" s="40">
        <v>48</v>
      </c>
      <c r="N26" s="40">
        <v>62</v>
      </c>
      <c r="O26" s="40">
        <v>32</v>
      </c>
      <c r="P26" s="40">
        <v>48</v>
      </c>
      <c r="Q26" s="40">
        <v>46</v>
      </c>
      <c r="R26" s="40">
        <v>31</v>
      </c>
      <c r="S26" s="40">
        <v>31</v>
      </c>
      <c r="T26" s="40">
        <v>31</v>
      </c>
      <c r="U26" s="40">
        <v>18</v>
      </c>
      <c r="V26" s="40">
        <v>30</v>
      </c>
      <c r="W26" s="40">
        <f t="shared" si="0"/>
        <v>769</v>
      </c>
      <c r="X26" s="31">
        <f t="shared" si="1"/>
        <v>36.61904761904762</v>
      </c>
      <c r="AA26" s="49">
        <v>2024</v>
      </c>
      <c r="AB26" s="49" t="s">
        <v>6</v>
      </c>
      <c r="AC26" s="16"/>
    </row>
    <row r="27" spans="1:29" x14ac:dyDescent="0.25">
      <c r="A27" s="37">
        <v>9</v>
      </c>
      <c r="B27" s="40">
        <v>31</v>
      </c>
      <c r="C27" s="40">
        <v>31</v>
      </c>
      <c r="D27" s="40">
        <v>33</v>
      </c>
      <c r="E27" s="40">
        <v>48</v>
      </c>
      <c r="F27" s="40">
        <v>36</v>
      </c>
      <c r="G27" s="40">
        <v>56</v>
      </c>
      <c r="H27" s="40">
        <v>41</v>
      </c>
      <c r="I27" s="40">
        <v>23</v>
      </c>
      <c r="J27" s="40">
        <v>40</v>
      </c>
      <c r="K27" s="40">
        <v>43</v>
      </c>
      <c r="L27" s="40">
        <v>35</v>
      </c>
      <c r="M27" s="40">
        <v>47</v>
      </c>
      <c r="N27" s="40">
        <v>40</v>
      </c>
      <c r="O27" s="40">
        <v>40</v>
      </c>
      <c r="P27" s="40">
        <v>31</v>
      </c>
      <c r="Q27" s="40">
        <v>44</v>
      </c>
      <c r="R27" s="40">
        <v>46</v>
      </c>
      <c r="S27" s="40">
        <v>20</v>
      </c>
      <c r="T27" s="40">
        <v>24</v>
      </c>
      <c r="U27" s="40">
        <v>28</v>
      </c>
      <c r="V27" s="40">
        <v>12</v>
      </c>
      <c r="W27" s="40">
        <f t="shared" si="0"/>
        <v>749</v>
      </c>
      <c r="X27" s="31">
        <f t="shared" si="1"/>
        <v>35.666666666666664</v>
      </c>
      <c r="AC27" s="16"/>
    </row>
    <row r="28" spans="1:29" x14ac:dyDescent="0.25">
      <c r="A28" s="37">
        <v>10</v>
      </c>
      <c r="B28" s="40">
        <v>27</v>
      </c>
      <c r="C28" s="40">
        <v>50</v>
      </c>
      <c r="D28" s="40">
        <v>32</v>
      </c>
      <c r="E28" s="40">
        <v>49</v>
      </c>
      <c r="F28" s="40">
        <v>43</v>
      </c>
      <c r="G28" s="40">
        <v>26</v>
      </c>
      <c r="H28" s="40">
        <v>25</v>
      </c>
      <c r="I28" s="40">
        <v>30</v>
      </c>
      <c r="J28" s="40">
        <v>40</v>
      </c>
      <c r="K28" s="40">
        <v>36</v>
      </c>
      <c r="L28" s="40">
        <v>53</v>
      </c>
      <c r="M28" s="40">
        <v>55</v>
      </c>
      <c r="N28" s="40">
        <v>36</v>
      </c>
      <c r="O28" s="40">
        <v>28</v>
      </c>
      <c r="P28" s="40">
        <v>32</v>
      </c>
      <c r="Q28" s="40">
        <v>26</v>
      </c>
      <c r="R28" s="40">
        <v>34</v>
      </c>
      <c r="S28" s="40">
        <v>28</v>
      </c>
      <c r="T28" s="40">
        <v>20</v>
      </c>
      <c r="U28" s="40">
        <v>34</v>
      </c>
      <c r="V28" s="40">
        <v>22</v>
      </c>
      <c r="W28" s="40">
        <f t="shared" si="0"/>
        <v>726</v>
      </c>
      <c r="X28" s="31">
        <f t="shared" si="1"/>
        <v>34.571428571428569</v>
      </c>
    </row>
    <row r="29" spans="1:29" x14ac:dyDescent="0.25">
      <c r="A29" s="37">
        <v>11</v>
      </c>
      <c r="B29" s="40">
        <v>30</v>
      </c>
      <c r="C29" s="40">
        <v>59</v>
      </c>
      <c r="D29" s="40">
        <v>45</v>
      </c>
      <c r="E29" s="40">
        <v>49</v>
      </c>
      <c r="F29" s="40">
        <v>48</v>
      </c>
      <c r="G29" s="40">
        <v>33</v>
      </c>
      <c r="H29" s="40">
        <v>45</v>
      </c>
      <c r="I29" s="40">
        <v>29</v>
      </c>
      <c r="J29" s="40">
        <v>57</v>
      </c>
      <c r="K29" s="40">
        <v>59</v>
      </c>
      <c r="L29" s="40">
        <v>35</v>
      </c>
      <c r="M29" s="40">
        <v>39</v>
      </c>
      <c r="N29" s="40">
        <v>41</v>
      </c>
      <c r="O29" s="40">
        <v>48</v>
      </c>
      <c r="P29" s="40">
        <v>42</v>
      </c>
      <c r="Q29" s="40">
        <v>45</v>
      </c>
      <c r="R29" s="40">
        <v>16</v>
      </c>
      <c r="S29" s="40">
        <v>41</v>
      </c>
      <c r="T29" s="40">
        <v>23</v>
      </c>
      <c r="U29" s="40">
        <v>33</v>
      </c>
      <c r="V29" s="40">
        <v>31</v>
      </c>
      <c r="W29" s="40">
        <f t="shared" si="0"/>
        <v>848</v>
      </c>
      <c r="X29" s="31">
        <f t="shared" si="1"/>
        <v>40.38095238095238</v>
      </c>
    </row>
    <row r="30" spans="1:29" x14ac:dyDescent="0.25">
      <c r="A30" s="37">
        <v>12</v>
      </c>
      <c r="B30" s="40">
        <v>49</v>
      </c>
      <c r="C30" s="40">
        <v>44</v>
      </c>
      <c r="D30" s="40">
        <v>50</v>
      </c>
      <c r="E30" s="40">
        <v>48</v>
      </c>
      <c r="F30" s="40">
        <v>43</v>
      </c>
      <c r="G30" s="40">
        <v>40</v>
      </c>
      <c r="H30" s="40">
        <v>32</v>
      </c>
      <c r="I30" s="40">
        <v>45</v>
      </c>
      <c r="J30" s="40">
        <v>50</v>
      </c>
      <c r="K30" s="40">
        <v>17</v>
      </c>
      <c r="L30" s="40">
        <v>27</v>
      </c>
      <c r="M30" s="40">
        <v>50</v>
      </c>
      <c r="N30" s="40">
        <v>42</v>
      </c>
      <c r="O30" s="40">
        <v>49</v>
      </c>
      <c r="P30" s="40">
        <v>33</v>
      </c>
      <c r="Q30" s="40">
        <v>31</v>
      </c>
      <c r="R30" s="40">
        <v>25</v>
      </c>
      <c r="S30" s="40">
        <v>53</v>
      </c>
      <c r="T30" s="40">
        <v>25</v>
      </c>
      <c r="U30" s="40">
        <v>23</v>
      </c>
      <c r="V30" s="40">
        <v>34</v>
      </c>
      <c r="W30" s="40">
        <f t="shared" si="0"/>
        <v>810</v>
      </c>
      <c r="X30" s="31">
        <f t="shared" si="1"/>
        <v>38.571428571428569</v>
      </c>
    </row>
    <row r="31" spans="1:29" s="21" customFormat="1" x14ac:dyDescent="0.25">
      <c r="A31" s="28" t="s">
        <v>54</v>
      </c>
      <c r="B31" s="41">
        <v>920</v>
      </c>
      <c r="C31" s="41">
        <v>1077</v>
      </c>
      <c r="D31" s="41">
        <v>995</v>
      </c>
      <c r="E31" s="41">
        <v>1080</v>
      </c>
      <c r="F31" s="41">
        <v>933</v>
      </c>
      <c r="G31" s="41">
        <v>954</v>
      </c>
      <c r="H31" s="41">
        <v>967</v>
      </c>
      <c r="I31" s="41">
        <v>915</v>
      </c>
      <c r="J31" s="41">
        <v>963</v>
      </c>
      <c r="K31" s="41">
        <v>742</v>
      </c>
      <c r="L31" s="41">
        <v>616</v>
      </c>
      <c r="M31" s="41">
        <v>816</v>
      </c>
      <c r="N31" s="41">
        <v>885</v>
      </c>
      <c r="O31" s="41">
        <v>879</v>
      </c>
      <c r="P31" s="41">
        <v>820</v>
      </c>
      <c r="Q31" s="41">
        <v>753</v>
      </c>
      <c r="R31" s="41">
        <v>562</v>
      </c>
      <c r="S31" s="41">
        <v>650</v>
      </c>
      <c r="T31" s="41">
        <v>671</v>
      </c>
      <c r="U31" s="41">
        <f>U5+U18</f>
        <v>591</v>
      </c>
      <c r="V31" s="41">
        <f>V5+V18</f>
        <v>635</v>
      </c>
      <c r="W31" s="41">
        <f>SUM(B31:V31)</f>
        <v>17424</v>
      </c>
      <c r="X31" s="31">
        <f>AVERAGE(B31:V31)</f>
        <v>829.71428571428567</v>
      </c>
    </row>
    <row r="32" spans="1:29" x14ac:dyDescent="0.25">
      <c r="A32" s="28" t="s">
        <v>50</v>
      </c>
      <c r="B32" s="30">
        <f>B31/24</f>
        <v>38.333333333333336</v>
      </c>
      <c r="C32" s="30">
        <f t="shared" ref="C32:R32" si="2">C31/24</f>
        <v>44.875</v>
      </c>
      <c r="D32" s="30">
        <f t="shared" si="2"/>
        <v>41.458333333333336</v>
      </c>
      <c r="E32" s="30">
        <f t="shared" si="2"/>
        <v>45</v>
      </c>
      <c r="F32" s="30">
        <f t="shared" si="2"/>
        <v>38.875</v>
      </c>
      <c r="G32" s="30">
        <f t="shared" si="2"/>
        <v>39.75</v>
      </c>
      <c r="H32" s="30">
        <f t="shared" si="2"/>
        <v>40.291666666666664</v>
      </c>
      <c r="I32" s="30">
        <f t="shared" si="2"/>
        <v>38.125</v>
      </c>
      <c r="J32" s="30">
        <f t="shared" si="2"/>
        <v>40.125</v>
      </c>
      <c r="K32" s="30">
        <f t="shared" si="2"/>
        <v>30.916666666666668</v>
      </c>
      <c r="L32" s="30">
        <f t="shared" si="2"/>
        <v>25.666666666666668</v>
      </c>
      <c r="M32" s="30">
        <f t="shared" si="2"/>
        <v>34</v>
      </c>
      <c r="N32" s="30">
        <f>N31/24</f>
        <v>36.875</v>
      </c>
      <c r="O32" s="30">
        <f t="shared" si="2"/>
        <v>36.625</v>
      </c>
      <c r="P32" s="30">
        <f t="shared" si="2"/>
        <v>34.166666666666664</v>
      </c>
      <c r="Q32" s="30">
        <f t="shared" si="2"/>
        <v>31.375</v>
      </c>
      <c r="R32" s="30">
        <f t="shared" si="2"/>
        <v>23.416666666666668</v>
      </c>
      <c r="S32" s="30">
        <f>S31/24</f>
        <v>27.083333333333332</v>
      </c>
      <c r="T32" s="30">
        <f>T31/24</f>
        <v>27.958333333333332</v>
      </c>
      <c r="U32" s="30">
        <f>U31/24</f>
        <v>24.625</v>
      </c>
      <c r="V32" s="30">
        <f>V31/24</f>
        <v>26.458333333333332</v>
      </c>
      <c r="W32" s="30">
        <f>SUM(B32:V32)</f>
        <v>726.00000000000011</v>
      </c>
      <c r="X32" s="31">
        <f>AVERAGE(B32:V32)</f>
        <v>34.571428571428577</v>
      </c>
    </row>
    <row r="33" spans="1:24" x14ac:dyDescent="0.25">
      <c r="A33" s="12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5"/>
      <c r="T33" s="15"/>
      <c r="U33" s="15"/>
      <c r="V33" s="15"/>
      <c r="W33" s="15"/>
    </row>
    <row r="34" spans="1:24" x14ac:dyDescent="0.25">
      <c r="A34" s="3" t="s">
        <v>12</v>
      </c>
    </row>
    <row r="35" spans="1:24" x14ac:dyDescent="0.25">
      <c r="A35" s="28" t="s">
        <v>69</v>
      </c>
      <c r="B35" s="30">
        <v>48.131578947368418</v>
      </c>
      <c r="C35" s="30">
        <v>45.815789473684212</v>
      </c>
      <c r="D35" s="30">
        <v>46.763157894736842</v>
      </c>
      <c r="E35" s="30">
        <v>54.44736842105263</v>
      </c>
      <c r="F35" s="30">
        <v>48.5</v>
      </c>
      <c r="G35" s="30">
        <v>48.078947368421055</v>
      </c>
      <c r="H35" s="30">
        <v>46.710526315789473</v>
      </c>
      <c r="I35" s="30">
        <v>41</v>
      </c>
      <c r="J35" s="30">
        <v>48.55263157894737</v>
      </c>
      <c r="K35" s="30">
        <v>44.10526315789474</v>
      </c>
      <c r="L35" s="30">
        <v>36.342105263157897</v>
      </c>
      <c r="M35" s="30">
        <v>43.131578947368418</v>
      </c>
      <c r="N35" s="30">
        <v>40.89473684210526</v>
      </c>
      <c r="O35" s="30">
        <v>37.10526315789474</v>
      </c>
      <c r="P35" s="30">
        <v>40.131578947368418</v>
      </c>
      <c r="Q35" s="30">
        <v>41.657894736842103</v>
      </c>
      <c r="R35" s="30">
        <v>38</v>
      </c>
      <c r="S35" s="30">
        <v>32.210526315789473</v>
      </c>
      <c r="T35" s="30">
        <v>32.184210526315788</v>
      </c>
      <c r="U35" s="30">
        <v>31.5</v>
      </c>
      <c r="V35" s="30">
        <v>26.605263157894701</v>
      </c>
      <c r="W35" s="30">
        <f>SUM(B35:V35)</f>
        <v>871.86842105263156</v>
      </c>
      <c r="X35" s="31">
        <f>AVERAGE(B35:V35)</f>
        <v>41.517543859649123</v>
      </c>
    </row>
    <row r="36" spans="1:24" x14ac:dyDescent="0.25">
      <c r="A36" s="13" t="s">
        <v>58</v>
      </c>
    </row>
    <row r="37" spans="1:24" x14ac:dyDescent="0.25">
      <c r="A37" s="2"/>
    </row>
    <row r="39" spans="1:24" x14ac:dyDescent="0.25">
      <c r="A39" s="54" t="s">
        <v>61</v>
      </c>
    </row>
    <row r="40" spans="1:24" x14ac:dyDescent="0.25">
      <c r="A40" s="27" t="s">
        <v>53</v>
      </c>
      <c r="B40" s="38" t="s">
        <v>0</v>
      </c>
      <c r="C40" s="38" t="s">
        <v>1</v>
      </c>
      <c r="D40" s="38" t="s">
        <v>2</v>
      </c>
      <c r="E40" s="38" t="s">
        <v>3</v>
      </c>
      <c r="F40" s="38" t="s">
        <v>13</v>
      </c>
      <c r="G40" s="38" t="s">
        <v>14</v>
      </c>
      <c r="H40" s="38" t="s">
        <v>15</v>
      </c>
      <c r="I40" s="38" t="s">
        <v>16</v>
      </c>
      <c r="J40" s="38" t="s">
        <v>17</v>
      </c>
      <c r="K40" s="38" t="s">
        <v>18</v>
      </c>
      <c r="L40" s="38" t="s">
        <v>41</v>
      </c>
      <c r="M40" s="38" t="s">
        <v>46</v>
      </c>
      <c r="N40" s="60" t="s">
        <v>47</v>
      </c>
      <c r="O40" s="60" t="s">
        <v>48</v>
      </c>
      <c r="P40" s="60" t="s">
        <v>49</v>
      </c>
      <c r="Q40" s="60" t="s">
        <v>57</v>
      </c>
      <c r="R40" s="60" t="s">
        <v>59</v>
      </c>
      <c r="S40" s="60" t="s">
        <v>60</v>
      </c>
      <c r="T40" s="60" t="s">
        <v>65</v>
      </c>
      <c r="U40" s="38" t="s">
        <v>67</v>
      </c>
      <c r="V40" s="38" t="s">
        <v>66</v>
      </c>
      <c r="W40" s="60" t="s">
        <v>68</v>
      </c>
      <c r="X40" s="29" t="s">
        <v>4</v>
      </c>
    </row>
    <row r="41" spans="1:24" x14ac:dyDescent="0.25">
      <c r="A41" s="36">
        <v>12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61">
        <v>1179</v>
      </c>
      <c r="O41" s="61">
        <v>1067</v>
      </c>
      <c r="P41" s="61">
        <v>1397</v>
      </c>
      <c r="Q41" s="61">
        <v>1206</v>
      </c>
      <c r="R41" s="61">
        <v>795</v>
      </c>
      <c r="S41" s="61">
        <v>774</v>
      </c>
      <c r="T41" s="61">
        <v>1162</v>
      </c>
      <c r="U41" s="61">
        <f>SUM(U42:U53)</f>
        <v>1309</v>
      </c>
      <c r="V41" s="61">
        <f>SUM(V42:V53)</f>
        <v>1612</v>
      </c>
      <c r="W41" s="61">
        <f>SUM(N41:V41)</f>
        <v>10501</v>
      </c>
      <c r="X41" s="31">
        <f>AVERAGE(N41:V41)</f>
        <v>1166.7777777777778</v>
      </c>
    </row>
    <row r="42" spans="1:24" x14ac:dyDescent="0.25">
      <c r="A42" s="37">
        <v>20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>
        <v>84</v>
      </c>
      <c r="O42" s="40">
        <v>100</v>
      </c>
      <c r="P42" s="40">
        <v>112</v>
      </c>
      <c r="Q42" s="40">
        <v>146</v>
      </c>
      <c r="R42" s="40">
        <v>89</v>
      </c>
      <c r="S42" s="40">
        <v>53</v>
      </c>
      <c r="T42" s="40">
        <v>124</v>
      </c>
      <c r="U42" s="40">
        <v>175</v>
      </c>
      <c r="V42" s="40">
        <v>158</v>
      </c>
      <c r="W42" s="61">
        <f t="shared" ref="W42:W66" si="3">SUM(N42:V42)</f>
        <v>1041</v>
      </c>
      <c r="X42" s="31">
        <f t="shared" ref="X42:X68" si="4">AVERAGE(N42:V42)</f>
        <v>115.66666666666667</v>
      </c>
    </row>
    <row r="43" spans="1:24" x14ac:dyDescent="0.25">
      <c r="A43" s="37">
        <v>21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>
        <v>78</v>
      </c>
      <c r="O43" s="40">
        <v>92</v>
      </c>
      <c r="P43" s="40">
        <v>181</v>
      </c>
      <c r="Q43" s="40">
        <v>190</v>
      </c>
      <c r="R43" s="40">
        <v>58</v>
      </c>
      <c r="S43" s="40">
        <v>51</v>
      </c>
      <c r="T43" s="40">
        <v>141</v>
      </c>
      <c r="U43" s="40">
        <v>104</v>
      </c>
      <c r="V43" s="40">
        <v>164</v>
      </c>
      <c r="W43" s="61">
        <f t="shared" si="3"/>
        <v>1059</v>
      </c>
      <c r="X43" s="31">
        <f t="shared" si="4"/>
        <v>117.66666666666667</v>
      </c>
    </row>
    <row r="44" spans="1:24" x14ac:dyDescent="0.25">
      <c r="A44" s="37">
        <v>22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>
        <v>112</v>
      </c>
      <c r="O44" s="40">
        <v>104</v>
      </c>
      <c r="P44" s="40">
        <v>150</v>
      </c>
      <c r="Q44" s="40">
        <v>136</v>
      </c>
      <c r="R44" s="40">
        <v>55</v>
      </c>
      <c r="S44" s="40">
        <v>65</v>
      </c>
      <c r="T44" s="40">
        <v>111</v>
      </c>
      <c r="U44" s="40">
        <v>91</v>
      </c>
      <c r="V44" s="40">
        <v>197</v>
      </c>
      <c r="W44" s="61">
        <f t="shared" si="3"/>
        <v>1021</v>
      </c>
      <c r="X44" s="31">
        <f t="shared" si="4"/>
        <v>113.44444444444444</v>
      </c>
    </row>
    <row r="45" spans="1:24" x14ac:dyDescent="0.25">
      <c r="A45" s="37">
        <v>23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>
        <v>74</v>
      </c>
      <c r="O45" s="40">
        <v>132</v>
      </c>
      <c r="P45" s="40">
        <v>137</v>
      </c>
      <c r="Q45" s="40">
        <v>114</v>
      </c>
      <c r="R45" s="40">
        <v>61</v>
      </c>
      <c r="S45" s="40">
        <v>63</v>
      </c>
      <c r="T45" s="40">
        <v>82</v>
      </c>
      <c r="U45" s="40">
        <v>82</v>
      </c>
      <c r="V45" s="40">
        <v>161</v>
      </c>
      <c r="W45" s="61">
        <f t="shared" si="3"/>
        <v>906</v>
      </c>
      <c r="X45" s="31">
        <f t="shared" si="4"/>
        <v>100.66666666666667</v>
      </c>
    </row>
    <row r="46" spans="1:24" x14ac:dyDescent="0.25">
      <c r="A46" s="37">
        <v>24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>
        <v>49</v>
      </c>
      <c r="O46" s="40">
        <v>87</v>
      </c>
      <c r="P46" s="40">
        <v>66</v>
      </c>
      <c r="Q46" s="40">
        <v>75</v>
      </c>
      <c r="R46" s="40">
        <v>41</v>
      </c>
      <c r="S46" s="40">
        <v>60</v>
      </c>
      <c r="T46" s="40">
        <v>83</v>
      </c>
      <c r="U46" s="40">
        <v>52</v>
      </c>
      <c r="V46" s="40">
        <v>98</v>
      </c>
      <c r="W46" s="61">
        <f t="shared" si="3"/>
        <v>611</v>
      </c>
      <c r="X46" s="31">
        <f t="shared" si="4"/>
        <v>67.888888888888886</v>
      </c>
    </row>
    <row r="47" spans="1:24" x14ac:dyDescent="0.25">
      <c r="A47" s="37">
        <v>25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>
        <v>75</v>
      </c>
      <c r="O47" s="40">
        <v>83</v>
      </c>
      <c r="P47" s="40">
        <v>109</v>
      </c>
      <c r="Q47" s="40">
        <v>49</v>
      </c>
      <c r="R47" s="40">
        <v>55</v>
      </c>
      <c r="S47" s="40">
        <v>74</v>
      </c>
      <c r="T47" s="40">
        <v>67</v>
      </c>
      <c r="U47" s="40">
        <v>62</v>
      </c>
      <c r="V47" s="40">
        <v>100</v>
      </c>
      <c r="W47" s="61">
        <f t="shared" si="3"/>
        <v>674</v>
      </c>
      <c r="X47" s="31">
        <f t="shared" si="4"/>
        <v>74.888888888888886</v>
      </c>
    </row>
    <row r="48" spans="1:24" x14ac:dyDescent="0.25">
      <c r="A48" s="37">
        <v>26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>
        <v>60</v>
      </c>
      <c r="O48" s="40">
        <v>97</v>
      </c>
      <c r="P48" s="40">
        <v>128</v>
      </c>
      <c r="Q48" s="40">
        <v>82</v>
      </c>
      <c r="R48" s="40">
        <v>64</v>
      </c>
      <c r="S48" s="40">
        <v>87</v>
      </c>
      <c r="T48" s="40">
        <v>94</v>
      </c>
      <c r="U48" s="40">
        <v>101</v>
      </c>
      <c r="V48" s="40">
        <v>106</v>
      </c>
      <c r="W48" s="61">
        <f t="shared" si="3"/>
        <v>819</v>
      </c>
      <c r="X48" s="31">
        <f t="shared" si="4"/>
        <v>91</v>
      </c>
    </row>
    <row r="49" spans="1:24" x14ac:dyDescent="0.25">
      <c r="A49" s="37">
        <v>27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>
        <v>212</v>
      </c>
      <c r="O49" s="40">
        <v>96</v>
      </c>
      <c r="P49" s="40">
        <v>134</v>
      </c>
      <c r="Q49" s="40">
        <v>82</v>
      </c>
      <c r="R49" s="40">
        <v>77</v>
      </c>
      <c r="S49" s="40">
        <v>51</v>
      </c>
      <c r="T49" s="40">
        <v>93</v>
      </c>
      <c r="U49" s="40">
        <v>162</v>
      </c>
      <c r="V49" s="40">
        <v>191</v>
      </c>
      <c r="W49" s="61">
        <f t="shared" si="3"/>
        <v>1098</v>
      </c>
      <c r="X49" s="31">
        <f t="shared" si="4"/>
        <v>122</v>
      </c>
    </row>
    <row r="50" spans="1:24" x14ac:dyDescent="0.25">
      <c r="A50" s="37">
        <v>28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>
        <v>141</v>
      </c>
      <c r="O50" s="40">
        <v>87</v>
      </c>
      <c r="P50" s="40">
        <v>96</v>
      </c>
      <c r="Q50" s="40">
        <v>110</v>
      </c>
      <c r="R50" s="40">
        <v>91</v>
      </c>
      <c r="S50" s="40">
        <v>63</v>
      </c>
      <c r="T50" s="40">
        <v>75</v>
      </c>
      <c r="U50" s="40">
        <v>195</v>
      </c>
      <c r="V50" s="40">
        <v>131</v>
      </c>
      <c r="W50" s="61">
        <f t="shared" si="3"/>
        <v>989</v>
      </c>
      <c r="X50" s="31">
        <f t="shared" si="4"/>
        <v>109.88888888888889</v>
      </c>
    </row>
    <row r="51" spans="1:24" x14ac:dyDescent="0.25">
      <c r="A51" s="37">
        <v>29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>
        <v>124</v>
      </c>
      <c r="O51" s="40">
        <v>58</v>
      </c>
      <c r="P51" s="40">
        <v>87</v>
      </c>
      <c r="Q51" s="40">
        <v>66</v>
      </c>
      <c r="R51" s="40">
        <v>51</v>
      </c>
      <c r="S51" s="40">
        <v>57</v>
      </c>
      <c r="T51" s="40">
        <v>119</v>
      </c>
      <c r="U51" s="40">
        <v>121</v>
      </c>
      <c r="V51" s="40">
        <v>113</v>
      </c>
      <c r="W51" s="61">
        <f t="shared" si="3"/>
        <v>796</v>
      </c>
      <c r="X51" s="31">
        <f t="shared" si="4"/>
        <v>88.444444444444443</v>
      </c>
    </row>
    <row r="52" spans="1:24" x14ac:dyDescent="0.25">
      <c r="A52" s="37">
        <v>30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>
        <v>86</v>
      </c>
      <c r="O52" s="40">
        <v>70</v>
      </c>
      <c r="P52" s="40">
        <v>105</v>
      </c>
      <c r="Q52" s="40">
        <v>86</v>
      </c>
      <c r="R52" s="40">
        <v>78</v>
      </c>
      <c r="S52" s="40">
        <v>91</v>
      </c>
      <c r="T52" s="40">
        <v>94</v>
      </c>
      <c r="U52" s="40">
        <v>95</v>
      </c>
      <c r="V52" s="40">
        <v>89</v>
      </c>
      <c r="W52" s="61">
        <f t="shared" si="3"/>
        <v>794</v>
      </c>
      <c r="X52" s="31">
        <f t="shared" si="4"/>
        <v>88.222222222222229</v>
      </c>
    </row>
    <row r="53" spans="1:24" x14ac:dyDescent="0.25">
      <c r="A53" s="37">
        <v>31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>
        <v>84</v>
      </c>
      <c r="O53" s="40">
        <v>61</v>
      </c>
      <c r="P53" s="40">
        <v>92</v>
      </c>
      <c r="Q53" s="40">
        <v>70</v>
      </c>
      <c r="R53" s="40">
        <v>75</v>
      </c>
      <c r="S53" s="40">
        <v>59</v>
      </c>
      <c r="T53" s="40">
        <v>79</v>
      </c>
      <c r="U53" s="40">
        <v>69</v>
      </c>
      <c r="V53" s="40">
        <v>104</v>
      </c>
      <c r="W53" s="61">
        <f t="shared" si="3"/>
        <v>693</v>
      </c>
      <c r="X53" s="31">
        <f t="shared" si="4"/>
        <v>77</v>
      </c>
    </row>
    <row r="54" spans="1:24" x14ac:dyDescent="0.25">
      <c r="A54" s="36">
        <v>1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61">
        <v>1774</v>
      </c>
      <c r="O54" s="61">
        <v>1869</v>
      </c>
      <c r="P54" s="61">
        <v>1263</v>
      </c>
      <c r="Q54" s="61">
        <v>1433</v>
      </c>
      <c r="R54" s="61">
        <v>947</v>
      </c>
      <c r="S54" s="61">
        <v>1250</v>
      </c>
      <c r="T54" s="61">
        <v>1445</v>
      </c>
      <c r="U54" s="61">
        <f>SUM(U55:U66)</f>
        <v>1495</v>
      </c>
      <c r="V54" s="61">
        <f>SUM(V55:V66)</f>
        <v>1867</v>
      </c>
      <c r="W54" s="61">
        <f>SUM(N54:V54)</f>
        <v>13343</v>
      </c>
      <c r="X54" s="31">
        <f t="shared" si="4"/>
        <v>1482.5555555555557</v>
      </c>
    </row>
    <row r="55" spans="1:24" x14ac:dyDescent="0.25">
      <c r="A55" s="37">
        <v>1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>
        <v>143</v>
      </c>
      <c r="O55" s="40">
        <v>105</v>
      </c>
      <c r="P55" s="40">
        <v>84</v>
      </c>
      <c r="Q55" s="40">
        <v>107</v>
      </c>
      <c r="R55" s="40">
        <v>91</v>
      </c>
      <c r="S55" s="40">
        <v>75</v>
      </c>
      <c r="T55" s="40">
        <v>139</v>
      </c>
      <c r="U55" s="40">
        <v>163</v>
      </c>
      <c r="V55" s="40">
        <v>185</v>
      </c>
      <c r="W55" s="61">
        <f>SUM(N55:V55)</f>
        <v>1092</v>
      </c>
      <c r="X55" s="31">
        <f t="shared" si="4"/>
        <v>121.33333333333333</v>
      </c>
    </row>
    <row r="56" spans="1:24" x14ac:dyDescent="0.25">
      <c r="A56" s="37">
        <v>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>
        <v>183</v>
      </c>
      <c r="O56" s="40">
        <v>104</v>
      </c>
      <c r="P56" s="40">
        <v>90</v>
      </c>
      <c r="Q56" s="40">
        <v>121</v>
      </c>
      <c r="R56" s="40">
        <v>67</v>
      </c>
      <c r="S56" s="40">
        <v>55</v>
      </c>
      <c r="T56" s="40">
        <v>71</v>
      </c>
      <c r="U56" s="40">
        <v>188</v>
      </c>
      <c r="V56" s="40">
        <v>267</v>
      </c>
      <c r="W56" s="61">
        <f t="shared" si="3"/>
        <v>1146</v>
      </c>
      <c r="X56" s="31">
        <f t="shared" si="4"/>
        <v>127.33333333333333</v>
      </c>
    </row>
    <row r="57" spans="1:24" x14ac:dyDescent="0.25">
      <c r="A57" s="37">
        <v>3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>
        <v>118</v>
      </c>
      <c r="O57" s="40">
        <v>190</v>
      </c>
      <c r="P57" s="40">
        <v>97</v>
      </c>
      <c r="Q57" s="40">
        <v>112</v>
      </c>
      <c r="R57" s="40">
        <v>67</v>
      </c>
      <c r="S57" s="40">
        <v>44</v>
      </c>
      <c r="T57" s="40">
        <v>89</v>
      </c>
      <c r="U57" s="40">
        <v>123</v>
      </c>
      <c r="V57" s="40">
        <v>138</v>
      </c>
      <c r="W57" s="61">
        <f t="shared" si="3"/>
        <v>978</v>
      </c>
      <c r="X57" s="31">
        <f t="shared" si="4"/>
        <v>108.66666666666667</v>
      </c>
    </row>
    <row r="58" spans="1:24" x14ac:dyDescent="0.25">
      <c r="A58" s="37">
        <v>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>
        <v>144</v>
      </c>
      <c r="O58" s="40">
        <v>391</v>
      </c>
      <c r="P58" s="40">
        <v>98</v>
      </c>
      <c r="Q58" s="40">
        <v>102</v>
      </c>
      <c r="R58" s="40">
        <v>81</v>
      </c>
      <c r="S58" s="40">
        <v>72</v>
      </c>
      <c r="T58" s="40">
        <v>157</v>
      </c>
      <c r="U58" s="40">
        <v>161</v>
      </c>
      <c r="V58" s="40">
        <v>212</v>
      </c>
      <c r="W58" s="61">
        <f t="shared" si="3"/>
        <v>1418</v>
      </c>
      <c r="X58" s="31">
        <f t="shared" si="4"/>
        <v>157.55555555555554</v>
      </c>
    </row>
    <row r="59" spans="1:24" x14ac:dyDescent="0.25">
      <c r="A59" s="37">
        <v>5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>
        <v>173</v>
      </c>
      <c r="O59" s="40">
        <v>151</v>
      </c>
      <c r="P59" s="40">
        <v>77</v>
      </c>
      <c r="Q59" s="40">
        <v>135</v>
      </c>
      <c r="R59" s="40">
        <v>116</v>
      </c>
      <c r="S59" s="40">
        <v>68</v>
      </c>
      <c r="T59" s="40">
        <v>188</v>
      </c>
      <c r="U59" s="40">
        <v>153</v>
      </c>
      <c r="V59" s="40">
        <v>153</v>
      </c>
      <c r="W59" s="61">
        <f t="shared" si="3"/>
        <v>1214</v>
      </c>
      <c r="X59" s="31">
        <f t="shared" si="4"/>
        <v>134.88888888888889</v>
      </c>
    </row>
    <row r="60" spans="1:24" x14ac:dyDescent="0.25">
      <c r="A60" s="37">
        <v>6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>
        <v>104</v>
      </c>
      <c r="O60" s="40">
        <v>98</v>
      </c>
      <c r="P60" s="40">
        <v>82</v>
      </c>
      <c r="Q60" s="40">
        <v>95</v>
      </c>
      <c r="R60" s="40">
        <v>51</v>
      </c>
      <c r="S60" s="40">
        <v>87</v>
      </c>
      <c r="T60" s="40">
        <v>95</v>
      </c>
      <c r="U60" s="40">
        <v>132</v>
      </c>
      <c r="V60" s="40">
        <v>111</v>
      </c>
      <c r="W60" s="61">
        <f t="shared" si="3"/>
        <v>855</v>
      </c>
      <c r="X60" s="31">
        <f t="shared" si="4"/>
        <v>95</v>
      </c>
    </row>
    <row r="61" spans="1:24" x14ac:dyDescent="0.25">
      <c r="A61" s="37">
        <v>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>
        <v>162</v>
      </c>
      <c r="O61" s="40">
        <v>151</v>
      </c>
      <c r="P61" s="40">
        <v>68</v>
      </c>
      <c r="Q61" s="40">
        <v>105</v>
      </c>
      <c r="R61" s="40">
        <v>71</v>
      </c>
      <c r="S61" s="40">
        <v>125</v>
      </c>
      <c r="T61" s="40">
        <v>219</v>
      </c>
      <c r="U61" s="40">
        <v>75</v>
      </c>
      <c r="V61" s="40">
        <v>111</v>
      </c>
      <c r="W61" s="61">
        <f t="shared" si="3"/>
        <v>1087</v>
      </c>
      <c r="X61" s="31">
        <f t="shared" si="4"/>
        <v>120.77777777777777</v>
      </c>
    </row>
    <row r="62" spans="1:24" x14ac:dyDescent="0.25">
      <c r="A62" s="37">
        <v>8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>
        <v>170</v>
      </c>
      <c r="O62" s="40">
        <v>118</v>
      </c>
      <c r="P62" s="40">
        <v>131</v>
      </c>
      <c r="Q62" s="40">
        <v>151</v>
      </c>
      <c r="R62" s="40">
        <v>61</v>
      </c>
      <c r="S62" s="40">
        <v>117</v>
      </c>
      <c r="T62" s="40">
        <v>141</v>
      </c>
      <c r="U62" s="40">
        <v>82</v>
      </c>
      <c r="V62" s="40">
        <v>143</v>
      </c>
      <c r="W62" s="61">
        <f t="shared" si="3"/>
        <v>1114</v>
      </c>
      <c r="X62" s="31">
        <f t="shared" si="4"/>
        <v>123.77777777777777</v>
      </c>
    </row>
    <row r="63" spans="1:24" x14ac:dyDescent="0.25">
      <c r="A63" s="37">
        <v>9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>
        <v>163</v>
      </c>
      <c r="O63" s="40">
        <v>121</v>
      </c>
      <c r="P63" s="40">
        <v>139</v>
      </c>
      <c r="Q63" s="40">
        <v>151</v>
      </c>
      <c r="R63" s="40">
        <v>125</v>
      </c>
      <c r="S63" s="40">
        <v>91</v>
      </c>
      <c r="T63" s="40">
        <v>84</v>
      </c>
      <c r="U63" s="40">
        <v>103</v>
      </c>
      <c r="V63" s="40">
        <v>111</v>
      </c>
      <c r="W63" s="61">
        <f t="shared" si="3"/>
        <v>1088</v>
      </c>
      <c r="X63" s="31">
        <f t="shared" si="4"/>
        <v>120.88888888888889</v>
      </c>
    </row>
    <row r="64" spans="1:24" x14ac:dyDescent="0.25">
      <c r="A64" s="37">
        <v>10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>
        <v>87</v>
      </c>
      <c r="O64" s="40">
        <v>107</v>
      </c>
      <c r="P64" s="40">
        <v>129</v>
      </c>
      <c r="Q64" s="40">
        <v>110</v>
      </c>
      <c r="R64" s="40">
        <v>94</v>
      </c>
      <c r="S64" s="40">
        <v>102</v>
      </c>
      <c r="T64" s="40">
        <v>109</v>
      </c>
      <c r="U64" s="40">
        <v>98</v>
      </c>
      <c r="V64" s="40">
        <v>107</v>
      </c>
      <c r="W64" s="61">
        <f t="shared" si="3"/>
        <v>943</v>
      </c>
      <c r="X64" s="31">
        <f t="shared" si="4"/>
        <v>104.77777777777777</v>
      </c>
    </row>
    <row r="65" spans="1:24" x14ac:dyDescent="0.25">
      <c r="A65" s="37">
        <v>11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>
        <v>160</v>
      </c>
      <c r="O65" s="40">
        <v>144</v>
      </c>
      <c r="P65" s="40">
        <v>116</v>
      </c>
      <c r="Q65" s="40">
        <v>142</v>
      </c>
      <c r="R65" s="40">
        <v>57</v>
      </c>
      <c r="S65" s="40">
        <v>139</v>
      </c>
      <c r="T65" s="40">
        <v>104</v>
      </c>
      <c r="U65" s="40">
        <v>98</v>
      </c>
      <c r="V65" s="40">
        <v>169</v>
      </c>
      <c r="W65" s="61">
        <f t="shared" si="3"/>
        <v>1129</v>
      </c>
      <c r="X65" s="31">
        <f t="shared" si="4"/>
        <v>125.44444444444444</v>
      </c>
    </row>
    <row r="66" spans="1:24" x14ac:dyDescent="0.25">
      <c r="A66" s="37">
        <v>12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>
        <v>167</v>
      </c>
      <c r="O66" s="40">
        <v>189</v>
      </c>
      <c r="P66" s="40">
        <v>152</v>
      </c>
      <c r="Q66" s="40">
        <v>102</v>
      </c>
      <c r="R66" s="40">
        <v>66</v>
      </c>
      <c r="S66" s="40">
        <v>275</v>
      </c>
      <c r="T66" s="40">
        <v>116</v>
      </c>
      <c r="U66" s="40">
        <v>119</v>
      </c>
      <c r="V66" s="40">
        <v>160</v>
      </c>
      <c r="W66" s="61">
        <f t="shared" si="3"/>
        <v>1346</v>
      </c>
      <c r="X66" s="31">
        <f t="shared" si="4"/>
        <v>149.55555555555554</v>
      </c>
    </row>
    <row r="67" spans="1:24" x14ac:dyDescent="0.25">
      <c r="A67" s="28" t="s">
        <v>54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62">
        <v>2953</v>
      </c>
      <c r="O67" s="62">
        <v>2936</v>
      </c>
      <c r="P67" s="62">
        <v>2660</v>
      </c>
      <c r="Q67" s="62">
        <v>2639</v>
      </c>
      <c r="R67" s="62">
        <v>1742</v>
      </c>
      <c r="S67" s="62">
        <v>2024</v>
      </c>
      <c r="T67" s="62">
        <v>2607</v>
      </c>
      <c r="U67" s="62">
        <f>SUM(U54,U41)</f>
        <v>2804</v>
      </c>
      <c r="V67" s="62">
        <f t="shared" ref="V67" si="5">SUM(V54,V41)</f>
        <v>3479</v>
      </c>
      <c r="W67" s="62">
        <f>SUM(W54,W41)</f>
        <v>23844</v>
      </c>
      <c r="X67" s="31">
        <f>AVERAGE(N67:V67)</f>
        <v>2649.3333333333335</v>
      </c>
    </row>
    <row r="68" spans="1:24" x14ac:dyDescent="0.25">
      <c r="A68" s="28" t="s">
        <v>50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>
        <f>N67/24</f>
        <v>123.04166666666667</v>
      </c>
      <c r="O68" s="30">
        <f t="shared" ref="O68:T68" si="6">O67/24</f>
        <v>122.33333333333333</v>
      </c>
      <c r="P68" s="30">
        <f t="shared" si="6"/>
        <v>110.83333333333333</v>
      </c>
      <c r="Q68" s="30">
        <f t="shared" si="6"/>
        <v>109.95833333333333</v>
      </c>
      <c r="R68" s="30">
        <f t="shared" si="6"/>
        <v>72.583333333333329</v>
      </c>
      <c r="S68" s="30">
        <f t="shared" si="6"/>
        <v>84.333333333333329</v>
      </c>
      <c r="T68" s="30">
        <f t="shared" si="6"/>
        <v>108.625</v>
      </c>
      <c r="U68" s="30">
        <f>U67/24</f>
        <v>116.83333333333333</v>
      </c>
      <c r="V68" s="30">
        <f t="shared" ref="V68" si="7">V67/24</f>
        <v>144.95833333333334</v>
      </c>
      <c r="W68" s="30">
        <f>W67/24</f>
        <v>993.5</v>
      </c>
      <c r="X68" s="31">
        <f t="shared" si="4"/>
        <v>110.3888888888889</v>
      </c>
    </row>
    <row r="69" spans="1:24" x14ac:dyDescent="0.25">
      <c r="A69" s="12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5"/>
      <c r="T69" s="15"/>
      <c r="U69" s="15"/>
      <c r="V69" s="15"/>
      <c r="W69" s="15"/>
    </row>
    <row r="70" spans="1:24" x14ac:dyDescent="0.25">
      <c r="A70" s="3" t="s">
        <v>12</v>
      </c>
    </row>
    <row r="71" spans="1:24" x14ac:dyDescent="0.25">
      <c r="A71" s="28" t="s">
        <v>69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>
        <v>133.342105263158</v>
      </c>
      <c r="O71" s="30">
        <v>133.71052631578948</v>
      </c>
      <c r="P71" s="30">
        <v>159.34210526315789</v>
      </c>
      <c r="Q71" s="30">
        <v>147.42105263157896</v>
      </c>
      <c r="R71" s="30">
        <v>113.92105263157895</v>
      </c>
      <c r="S71" s="30">
        <v>100.63157894736842</v>
      </c>
      <c r="T71" s="30">
        <v>124</v>
      </c>
      <c r="U71" s="30">
        <v>126.6</v>
      </c>
      <c r="V71" s="30">
        <v>148.30000000000001</v>
      </c>
      <c r="W71" s="30">
        <f>SUM(N71:V71)</f>
        <v>1187.2684210526318</v>
      </c>
      <c r="X71" s="31">
        <f>AVERAGE(N71:V71)</f>
        <v>131.91871345029242</v>
      </c>
    </row>
    <row r="76" spans="1:24" x14ac:dyDescent="0.25">
      <c r="A76" s="54" t="s">
        <v>61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66"/>
      <c r="V76" s="66"/>
      <c r="W76" s="66"/>
      <c r="X76" s="70"/>
    </row>
    <row r="77" spans="1:24" x14ac:dyDescent="0.25">
      <c r="A77" s="27" t="s">
        <v>52</v>
      </c>
      <c r="B77" s="44" t="s">
        <v>0</v>
      </c>
      <c r="C77" s="44" t="s">
        <v>1</v>
      </c>
      <c r="D77" s="44" t="s">
        <v>2</v>
      </c>
      <c r="E77" s="44" t="s">
        <v>3</v>
      </c>
      <c r="F77" s="44" t="s">
        <v>13</v>
      </c>
      <c r="G77" s="44" t="s">
        <v>14</v>
      </c>
      <c r="H77" s="44" t="s">
        <v>15</v>
      </c>
      <c r="I77" s="44" t="s">
        <v>16</v>
      </c>
      <c r="J77" s="44" t="s">
        <v>17</v>
      </c>
      <c r="K77" s="44" t="s">
        <v>18</v>
      </c>
      <c r="L77" s="44" t="s">
        <v>41</v>
      </c>
      <c r="M77" s="44" t="s">
        <v>46</v>
      </c>
      <c r="N77" s="44" t="s">
        <v>47</v>
      </c>
      <c r="O77" s="44" t="s">
        <v>48</v>
      </c>
      <c r="P77" s="44" t="s">
        <v>49</v>
      </c>
      <c r="Q77" s="44" t="s">
        <v>57</v>
      </c>
      <c r="R77" s="44" t="s">
        <v>59</v>
      </c>
      <c r="S77" s="44" t="s">
        <v>60</v>
      </c>
      <c r="T77" s="44" t="s">
        <v>60</v>
      </c>
      <c r="U77" s="38" t="s">
        <v>67</v>
      </c>
      <c r="V77" s="38" t="s">
        <v>66</v>
      </c>
      <c r="W77" s="38" t="s">
        <v>68</v>
      </c>
      <c r="X77" s="71" t="s">
        <v>4</v>
      </c>
    </row>
    <row r="78" spans="1:24" x14ac:dyDescent="0.25">
      <c r="A78" s="51" t="s">
        <v>40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20"/>
      <c r="N78" s="40">
        <v>30</v>
      </c>
      <c r="O78" s="40">
        <v>27</v>
      </c>
      <c r="P78" s="40">
        <v>34</v>
      </c>
      <c r="Q78" s="40">
        <v>31</v>
      </c>
      <c r="R78" s="40">
        <v>28</v>
      </c>
      <c r="S78" s="40">
        <v>27</v>
      </c>
      <c r="T78" s="40">
        <v>44</v>
      </c>
      <c r="U78" s="40">
        <v>25</v>
      </c>
      <c r="V78" s="40">
        <v>81</v>
      </c>
      <c r="W78" s="40">
        <v>327</v>
      </c>
      <c r="X78" s="68">
        <f>AVERAGE(N78:V78)</f>
        <v>36.333333333333336</v>
      </c>
    </row>
    <row r="79" spans="1:24" x14ac:dyDescent="0.25">
      <c r="A79" s="51" t="s">
        <v>39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20"/>
      <c r="N79" s="40">
        <v>64</v>
      </c>
      <c r="O79" s="40">
        <v>82</v>
      </c>
      <c r="P79" s="40">
        <v>82</v>
      </c>
      <c r="Q79" s="40">
        <v>86</v>
      </c>
      <c r="R79" s="40">
        <v>54</v>
      </c>
      <c r="S79" s="40">
        <v>67</v>
      </c>
      <c r="T79" s="40">
        <v>97</v>
      </c>
      <c r="U79" s="40">
        <v>189</v>
      </c>
      <c r="V79" s="40">
        <v>102</v>
      </c>
      <c r="W79" s="40">
        <v>823</v>
      </c>
      <c r="X79" s="68">
        <f t="shared" ref="X79:X99" si="8">AVERAGE(N79:V79)</f>
        <v>91.444444444444443</v>
      </c>
    </row>
    <row r="80" spans="1:24" x14ac:dyDescent="0.25">
      <c r="A80" s="51" t="s">
        <v>38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20"/>
      <c r="N80" s="40">
        <v>14</v>
      </c>
      <c r="O80" s="40">
        <v>9</v>
      </c>
      <c r="P80" s="40">
        <v>7</v>
      </c>
      <c r="Q80" s="40">
        <v>5</v>
      </c>
      <c r="R80" s="40">
        <v>6</v>
      </c>
      <c r="S80" s="40">
        <v>3</v>
      </c>
      <c r="T80" s="40">
        <v>3</v>
      </c>
      <c r="U80" s="40">
        <v>1</v>
      </c>
      <c r="V80" s="40">
        <v>2</v>
      </c>
      <c r="W80" s="40">
        <v>50</v>
      </c>
      <c r="X80" s="68">
        <f t="shared" si="8"/>
        <v>5.5555555555555554</v>
      </c>
    </row>
    <row r="81" spans="1:24" x14ac:dyDescent="0.25">
      <c r="A81" s="51" t="s">
        <v>37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20"/>
      <c r="N81" s="40">
        <v>35</v>
      </c>
      <c r="O81" s="40">
        <v>32</v>
      </c>
      <c r="P81" s="40">
        <v>67</v>
      </c>
      <c r="Q81" s="40">
        <v>68</v>
      </c>
      <c r="R81" s="40">
        <v>30</v>
      </c>
      <c r="S81" s="40">
        <v>20</v>
      </c>
      <c r="T81" s="40">
        <v>33</v>
      </c>
      <c r="U81" s="40">
        <v>102</v>
      </c>
      <c r="V81" s="40">
        <v>55</v>
      </c>
      <c r="W81" s="40">
        <v>442</v>
      </c>
      <c r="X81" s="68">
        <f t="shared" si="8"/>
        <v>49.111111111111114</v>
      </c>
    </row>
    <row r="82" spans="1:24" x14ac:dyDescent="0.25">
      <c r="A82" s="51" t="s">
        <v>36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20"/>
      <c r="N82" s="40">
        <v>91</v>
      </c>
      <c r="O82" s="40">
        <v>81</v>
      </c>
      <c r="P82" s="40">
        <v>54</v>
      </c>
      <c r="Q82" s="40">
        <v>77</v>
      </c>
      <c r="R82" s="40">
        <v>29</v>
      </c>
      <c r="S82" s="40">
        <v>51</v>
      </c>
      <c r="T82" s="40">
        <v>122</v>
      </c>
      <c r="U82" s="40">
        <v>85</v>
      </c>
      <c r="V82" s="40">
        <v>152</v>
      </c>
      <c r="W82" s="40">
        <v>742</v>
      </c>
      <c r="X82" s="68">
        <f t="shared" si="8"/>
        <v>82.444444444444443</v>
      </c>
    </row>
    <row r="83" spans="1:24" x14ac:dyDescent="0.25">
      <c r="A83" s="51" t="s">
        <v>35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20"/>
      <c r="N83" s="40">
        <v>50</v>
      </c>
      <c r="O83" s="40">
        <v>42</v>
      </c>
      <c r="P83" s="40">
        <v>63</v>
      </c>
      <c r="Q83" s="40">
        <v>44</v>
      </c>
      <c r="R83" s="40">
        <v>67</v>
      </c>
      <c r="S83" s="40">
        <v>42</v>
      </c>
      <c r="T83" s="40">
        <v>42</v>
      </c>
      <c r="U83" s="40">
        <v>27</v>
      </c>
      <c r="V83" s="40">
        <v>57</v>
      </c>
      <c r="W83" s="40">
        <v>434</v>
      </c>
      <c r="X83" s="68">
        <f t="shared" si="8"/>
        <v>48.222222222222221</v>
      </c>
    </row>
    <row r="84" spans="1:24" x14ac:dyDescent="0.25">
      <c r="A84" s="51" t="s">
        <v>34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20"/>
      <c r="N84" s="40">
        <v>85</v>
      </c>
      <c r="O84" s="40">
        <v>106</v>
      </c>
      <c r="P84" s="40">
        <v>70</v>
      </c>
      <c r="Q84" s="40">
        <v>61</v>
      </c>
      <c r="R84" s="40">
        <v>28</v>
      </c>
      <c r="S84" s="40">
        <v>46</v>
      </c>
      <c r="T84" s="40">
        <v>74</v>
      </c>
      <c r="U84" s="40">
        <v>62</v>
      </c>
      <c r="V84" s="40">
        <v>108</v>
      </c>
      <c r="W84" s="40">
        <v>640</v>
      </c>
      <c r="X84" s="68">
        <f t="shared" si="8"/>
        <v>71.111111111111114</v>
      </c>
    </row>
    <row r="85" spans="1:24" x14ac:dyDescent="0.25">
      <c r="A85" s="51" t="s">
        <v>33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20"/>
      <c r="N85" s="40">
        <v>64</v>
      </c>
      <c r="O85" s="40">
        <v>75</v>
      </c>
      <c r="P85" s="40">
        <v>51</v>
      </c>
      <c r="Q85" s="40">
        <v>91</v>
      </c>
      <c r="R85" s="40">
        <v>43</v>
      </c>
      <c r="S85" s="40">
        <v>44</v>
      </c>
      <c r="T85" s="40">
        <v>56</v>
      </c>
      <c r="U85" s="40">
        <v>51</v>
      </c>
      <c r="V85" s="40">
        <v>100</v>
      </c>
      <c r="W85" s="40">
        <v>575</v>
      </c>
      <c r="X85" s="68">
        <f t="shared" si="8"/>
        <v>63.888888888888886</v>
      </c>
    </row>
    <row r="86" spans="1:24" x14ac:dyDescent="0.25">
      <c r="A86" s="51" t="s">
        <v>32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20"/>
      <c r="N86" s="40">
        <v>36</v>
      </c>
      <c r="O86" s="40">
        <v>79</v>
      </c>
      <c r="P86" s="40">
        <v>52</v>
      </c>
      <c r="Q86" s="40">
        <v>51</v>
      </c>
      <c r="R86" s="40">
        <v>21</v>
      </c>
      <c r="S86" s="40">
        <v>43</v>
      </c>
      <c r="T86" s="40">
        <v>50</v>
      </c>
      <c r="U86" s="40">
        <v>35</v>
      </c>
      <c r="V86" s="40">
        <v>100</v>
      </c>
      <c r="W86" s="40">
        <v>467</v>
      </c>
      <c r="X86" s="68">
        <f t="shared" si="8"/>
        <v>51.888888888888886</v>
      </c>
    </row>
    <row r="87" spans="1:24" x14ac:dyDescent="0.25">
      <c r="A87" s="51" t="s">
        <v>31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20"/>
      <c r="N87" s="40">
        <v>94</v>
      </c>
      <c r="O87" s="40">
        <v>70</v>
      </c>
      <c r="P87" s="40">
        <v>63</v>
      </c>
      <c r="Q87" s="40">
        <v>48</v>
      </c>
      <c r="R87" s="40">
        <v>76</v>
      </c>
      <c r="S87" s="40">
        <v>39</v>
      </c>
      <c r="T87" s="40">
        <v>32</v>
      </c>
      <c r="U87" s="40">
        <v>39</v>
      </c>
      <c r="V87" s="40">
        <v>46</v>
      </c>
      <c r="W87" s="40">
        <v>507</v>
      </c>
      <c r="X87" s="68">
        <f t="shared" si="8"/>
        <v>56.333333333333336</v>
      </c>
    </row>
    <row r="88" spans="1:24" x14ac:dyDescent="0.25">
      <c r="A88" s="51" t="s">
        <v>30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20"/>
      <c r="N88" s="40">
        <v>398</v>
      </c>
      <c r="O88" s="40">
        <v>432</v>
      </c>
      <c r="P88" s="40">
        <v>344</v>
      </c>
      <c r="Q88" s="40">
        <v>333</v>
      </c>
      <c r="R88" s="40">
        <v>308</v>
      </c>
      <c r="S88" s="40">
        <v>331</v>
      </c>
      <c r="T88" s="40">
        <v>356</v>
      </c>
      <c r="U88" s="40">
        <v>306</v>
      </c>
      <c r="V88" s="40">
        <v>526</v>
      </c>
      <c r="W88" s="40">
        <v>3334</v>
      </c>
      <c r="X88" s="68">
        <f t="shared" si="8"/>
        <v>370.44444444444446</v>
      </c>
    </row>
    <row r="89" spans="1:24" x14ac:dyDescent="0.25">
      <c r="A89" s="51" t="s">
        <v>29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20"/>
      <c r="N89" s="40">
        <v>516</v>
      </c>
      <c r="O89" s="40">
        <v>452</v>
      </c>
      <c r="P89" s="40">
        <v>387</v>
      </c>
      <c r="Q89" s="40">
        <v>423</v>
      </c>
      <c r="R89" s="40">
        <v>232</v>
      </c>
      <c r="S89" s="40">
        <v>341</v>
      </c>
      <c r="T89" s="40">
        <v>403</v>
      </c>
      <c r="U89" s="40">
        <v>495</v>
      </c>
      <c r="V89" s="40">
        <v>515</v>
      </c>
      <c r="W89" s="40">
        <v>3764</v>
      </c>
      <c r="X89" s="68">
        <f t="shared" si="8"/>
        <v>418.22222222222223</v>
      </c>
    </row>
    <row r="90" spans="1:24" x14ac:dyDescent="0.25">
      <c r="A90" s="51" t="s">
        <v>28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20"/>
      <c r="N90" s="40">
        <v>113</v>
      </c>
      <c r="O90" s="40">
        <v>95</v>
      </c>
      <c r="P90" s="40">
        <v>71</v>
      </c>
      <c r="Q90" s="40">
        <v>116</v>
      </c>
      <c r="R90" s="40">
        <v>47</v>
      </c>
      <c r="S90" s="40">
        <v>47</v>
      </c>
      <c r="T90" s="40">
        <v>72</v>
      </c>
      <c r="U90" s="40">
        <v>107</v>
      </c>
      <c r="V90" s="40">
        <v>138</v>
      </c>
      <c r="W90" s="40">
        <v>806</v>
      </c>
      <c r="X90" s="68">
        <f t="shared" si="8"/>
        <v>89.555555555555557</v>
      </c>
    </row>
    <row r="91" spans="1:24" x14ac:dyDescent="0.25">
      <c r="A91" s="51" t="s">
        <v>27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20"/>
      <c r="N91" s="40">
        <v>68</v>
      </c>
      <c r="O91" s="40">
        <v>91</v>
      </c>
      <c r="P91" s="40">
        <v>142</v>
      </c>
      <c r="Q91" s="40">
        <v>115</v>
      </c>
      <c r="R91" s="40">
        <v>37</v>
      </c>
      <c r="S91" s="40">
        <v>46</v>
      </c>
      <c r="T91" s="40">
        <v>102</v>
      </c>
      <c r="U91" s="40">
        <v>86</v>
      </c>
      <c r="V91" s="40">
        <v>90</v>
      </c>
      <c r="W91" s="40">
        <v>777</v>
      </c>
      <c r="X91" s="68">
        <f t="shared" si="8"/>
        <v>86.333333333333329</v>
      </c>
    </row>
    <row r="92" spans="1:24" x14ac:dyDescent="0.25">
      <c r="A92" s="51" t="s">
        <v>26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20"/>
      <c r="N92" s="40">
        <v>146</v>
      </c>
      <c r="O92" s="40">
        <v>75</v>
      </c>
      <c r="P92" s="40">
        <v>102</v>
      </c>
      <c r="Q92" s="40">
        <v>77</v>
      </c>
      <c r="R92" s="40">
        <v>56</v>
      </c>
      <c r="S92" s="40">
        <v>53</v>
      </c>
      <c r="T92" s="40">
        <v>89</v>
      </c>
      <c r="U92" s="40">
        <v>103</v>
      </c>
      <c r="V92" s="40">
        <v>110</v>
      </c>
      <c r="W92" s="40">
        <v>811</v>
      </c>
      <c r="X92" s="68">
        <f t="shared" si="8"/>
        <v>90.111111111111114</v>
      </c>
    </row>
    <row r="93" spans="1:24" x14ac:dyDescent="0.25">
      <c r="A93" s="51" t="s">
        <v>25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20"/>
      <c r="N93" s="40">
        <v>161</v>
      </c>
      <c r="O93" s="40">
        <v>152</v>
      </c>
      <c r="P93" s="40">
        <v>102</v>
      </c>
      <c r="Q93" s="40">
        <v>65</v>
      </c>
      <c r="R93" s="40">
        <v>137</v>
      </c>
      <c r="S93" s="40">
        <v>96</v>
      </c>
      <c r="T93" s="40">
        <v>96</v>
      </c>
      <c r="U93" s="40">
        <v>120</v>
      </c>
      <c r="V93" s="40">
        <v>148</v>
      </c>
      <c r="W93" s="40">
        <v>1077</v>
      </c>
      <c r="X93" s="68">
        <f t="shared" si="8"/>
        <v>119.66666666666667</v>
      </c>
    </row>
    <row r="94" spans="1:24" x14ac:dyDescent="0.25">
      <c r="A94" s="51" t="s">
        <v>24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20"/>
      <c r="N94" s="40">
        <v>104</v>
      </c>
      <c r="O94" s="40">
        <v>135</v>
      </c>
      <c r="P94" s="40">
        <v>142</v>
      </c>
      <c r="Q94" s="40">
        <v>141</v>
      </c>
      <c r="R94" s="40">
        <v>81</v>
      </c>
      <c r="S94" s="40">
        <v>81</v>
      </c>
      <c r="T94" s="40">
        <v>72</v>
      </c>
      <c r="U94" s="40">
        <v>115</v>
      </c>
      <c r="V94" s="40">
        <v>100</v>
      </c>
      <c r="W94" s="40">
        <v>971</v>
      </c>
      <c r="X94" s="68">
        <f t="shared" si="8"/>
        <v>107.88888888888889</v>
      </c>
    </row>
    <row r="95" spans="1:24" x14ac:dyDescent="0.25">
      <c r="A95" s="51" t="s">
        <v>23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20"/>
      <c r="N95" s="40">
        <v>105</v>
      </c>
      <c r="O95" s="40">
        <v>117</v>
      </c>
      <c r="P95" s="40">
        <v>128</v>
      </c>
      <c r="Q95" s="40">
        <v>166</v>
      </c>
      <c r="R95" s="40">
        <v>87</v>
      </c>
      <c r="S95" s="40">
        <v>108</v>
      </c>
      <c r="T95" s="40">
        <v>174</v>
      </c>
      <c r="U95" s="40">
        <v>190</v>
      </c>
      <c r="V95" s="40">
        <v>158</v>
      </c>
      <c r="W95" s="40">
        <v>1233</v>
      </c>
      <c r="X95" s="68">
        <f t="shared" si="8"/>
        <v>137</v>
      </c>
    </row>
    <row r="96" spans="1:24" x14ac:dyDescent="0.25">
      <c r="A96" s="51" t="s">
        <v>22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20"/>
      <c r="N96" s="40">
        <v>480</v>
      </c>
      <c r="O96" s="40">
        <v>544</v>
      </c>
      <c r="P96" s="40">
        <v>466</v>
      </c>
      <c r="Q96" s="40">
        <v>400</v>
      </c>
      <c r="R96" s="40">
        <v>231</v>
      </c>
      <c r="S96" s="40">
        <v>377</v>
      </c>
      <c r="T96" s="40">
        <v>517</v>
      </c>
      <c r="U96" s="40">
        <v>351</v>
      </c>
      <c r="V96" s="40">
        <v>485</v>
      </c>
      <c r="W96" s="40">
        <v>3851</v>
      </c>
      <c r="X96" s="68">
        <f t="shared" si="8"/>
        <v>427.88888888888891</v>
      </c>
    </row>
    <row r="97" spans="1:24" x14ac:dyDescent="0.25">
      <c r="A97" s="51" t="s">
        <v>21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20"/>
      <c r="N97" s="40">
        <v>90</v>
      </c>
      <c r="O97" s="40">
        <v>71</v>
      </c>
      <c r="P97" s="40">
        <v>59</v>
      </c>
      <c r="Q97" s="40">
        <v>87</v>
      </c>
      <c r="R97" s="40">
        <v>49</v>
      </c>
      <c r="S97" s="40">
        <v>50</v>
      </c>
      <c r="T97" s="40">
        <v>48</v>
      </c>
      <c r="U97" s="40">
        <v>72</v>
      </c>
      <c r="V97" s="40">
        <v>68</v>
      </c>
      <c r="W97" s="40">
        <v>594</v>
      </c>
      <c r="X97" s="68">
        <f t="shared" si="8"/>
        <v>66</v>
      </c>
    </row>
    <row r="98" spans="1:24" x14ac:dyDescent="0.25">
      <c r="A98" s="51" t="s">
        <v>20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20"/>
      <c r="N98" s="40">
        <v>207</v>
      </c>
      <c r="O98" s="40">
        <v>165</v>
      </c>
      <c r="P98" s="40">
        <v>173</v>
      </c>
      <c r="Q98" s="40">
        <v>152</v>
      </c>
      <c r="R98" s="40">
        <v>94</v>
      </c>
      <c r="S98" s="40">
        <v>112</v>
      </c>
      <c r="T98" s="40">
        <v>171</v>
      </c>
      <c r="U98" s="40">
        <v>220</v>
      </c>
      <c r="V98" s="40">
        <v>314</v>
      </c>
      <c r="W98" s="40">
        <v>1608</v>
      </c>
      <c r="X98" s="68">
        <f t="shared" si="8"/>
        <v>178.66666666666666</v>
      </c>
    </row>
    <row r="99" spans="1:24" x14ac:dyDescent="0.25">
      <c r="A99" s="51" t="s">
        <v>70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20"/>
      <c r="N99" s="40">
        <v>2</v>
      </c>
      <c r="O99" s="40">
        <v>4</v>
      </c>
      <c r="P99" s="40">
        <v>1</v>
      </c>
      <c r="Q99" s="40">
        <v>2</v>
      </c>
      <c r="R99" s="40">
        <v>1</v>
      </c>
      <c r="S99" s="40"/>
      <c r="T99" s="40">
        <v>21</v>
      </c>
      <c r="U99" s="40">
        <v>23</v>
      </c>
      <c r="V99" s="40">
        <v>24</v>
      </c>
      <c r="W99" s="40">
        <v>78</v>
      </c>
      <c r="X99" s="68">
        <f t="shared" si="8"/>
        <v>9.75</v>
      </c>
    </row>
    <row r="100" spans="1:24" x14ac:dyDescent="0.25">
      <c r="A100" s="43" t="s">
        <v>54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>
        <v>2953</v>
      </c>
      <c r="O100" s="46">
        <v>2936</v>
      </c>
      <c r="P100" s="46">
        <v>2660</v>
      </c>
      <c r="Q100" s="46">
        <v>2639</v>
      </c>
      <c r="R100" s="46">
        <v>1742</v>
      </c>
      <c r="S100" s="46">
        <v>2024</v>
      </c>
      <c r="T100" s="46">
        <v>2674</v>
      </c>
      <c r="U100" s="46">
        <v>2804</v>
      </c>
      <c r="V100" s="46">
        <v>3479</v>
      </c>
      <c r="W100" s="46">
        <v>23911</v>
      </c>
      <c r="X100" s="67">
        <f>AVERAGE(N100:V100)</f>
        <v>2656.7777777777778</v>
      </c>
    </row>
    <row r="101" spans="1:24" x14ac:dyDescent="0.25">
      <c r="A101" s="52" t="s">
        <v>12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47"/>
      <c r="V101" s="47"/>
      <c r="W101" s="47"/>
      <c r="X101" s="72"/>
    </row>
    <row r="102" spans="1:24" x14ac:dyDescent="0.25">
      <c r="A102" s="28" t="s">
        <v>51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>
        <v>5067</v>
      </c>
      <c r="O102" s="46">
        <v>5081</v>
      </c>
      <c r="P102" s="46">
        <v>6055</v>
      </c>
      <c r="Q102" s="46">
        <v>5602</v>
      </c>
      <c r="R102" s="46">
        <v>4329</v>
      </c>
      <c r="S102" s="46">
        <v>3824</v>
      </c>
      <c r="T102" s="46">
        <v>4753</v>
      </c>
      <c r="U102" s="46">
        <v>4813</v>
      </c>
      <c r="V102" s="46">
        <v>5546</v>
      </c>
      <c r="W102" s="46">
        <f>SUM(N102:V102)</f>
        <v>45070</v>
      </c>
      <c r="X102" s="67">
        <f>AVERAGE(N102:V102)</f>
        <v>5007.7777777777774</v>
      </c>
    </row>
  </sheetData>
  <phoneticPr fontId="4" type="noConversion"/>
  <printOptions gridLines="1"/>
  <pageMargins left="0.75" right="0.75" top="1" bottom="1" header="0.5" footer="0.5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zoomScale="78" zoomScaleNormal="85" workbookViewId="0"/>
  </sheetViews>
  <sheetFormatPr defaultColWidth="9.140625" defaultRowHeight="15" x14ac:dyDescent="0.25"/>
  <cols>
    <col min="1" max="1" width="25.5703125" style="1" customWidth="1"/>
    <col min="2" max="17" width="7.42578125" style="1" customWidth="1"/>
    <col min="18" max="18" width="8.140625" style="1" customWidth="1"/>
    <col min="19" max="22" width="7.5703125" style="1" customWidth="1"/>
    <col min="23" max="23" width="11.28515625" style="1" customWidth="1"/>
    <col min="24" max="24" width="9.140625" style="1"/>
    <col min="25" max="16384" width="9.140625" style="2"/>
  </cols>
  <sheetData>
    <row r="1" spans="1:30" s="7" customFormat="1" ht="24" customHeight="1" x14ac:dyDescent="0.2">
      <c r="A1" s="59" t="s">
        <v>64</v>
      </c>
      <c r="B1" s="5"/>
      <c r="C1" s="5"/>
      <c r="D1" s="5"/>
      <c r="F1" s="5"/>
      <c r="G1" s="5"/>
      <c r="H1" s="5"/>
      <c r="I1" s="5"/>
      <c r="K1" s="5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</row>
    <row r="2" spans="1:30" s="7" customFormat="1" ht="24" customHeight="1" x14ac:dyDescent="0.2">
      <c r="A2" s="3" t="s">
        <v>43</v>
      </c>
      <c r="B2" s="5"/>
      <c r="C2" s="5"/>
      <c r="D2" s="5"/>
      <c r="E2" s="5"/>
      <c r="F2" s="5"/>
      <c r="G2" s="5"/>
      <c r="H2" s="5"/>
      <c r="I2" s="5"/>
      <c r="J2" s="3"/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6"/>
      <c r="W2" s="6"/>
      <c r="X2" s="6"/>
    </row>
    <row r="3" spans="1:30" s="7" customFormat="1" ht="24.75" customHeight="1" x14ac:dyDescent="0.2">
      <c r="A3" s="3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</row>
    <row r="4" spans="1:30" s="21" customFormat="1" x14ac:dyDescent="0.25">
      <c r="A4" s="27" t="s">
        <v>53</v>
      </c>
      <c r="B4" s="44" t="s">
        <v>0</v>
      </c>
      <c r="C4" s="44" t="s">
        <v>1</v>
      </c>
      <c r="D4" s="44" t="s">
        <v>2</v>
      </c>
      <c r="E4" s="44" t="s">
        <v>3</v>
      </c>
      <c r="F4" s="44" t="s">
        <v>13</v>
      </c>
      <c r="G4" s="44" t="s">
        <v>14</v>
      </c>
      <c r="H4" s="44" t="s">
        <v>15</v>
      </c>
      <c r="I4" s="44" t="s">
        <v>16</v>
      </c>
      <c r="J4" s="44" t="s">
        <v>17</v>
      </c>
      <c r="K4" s="44" t="s">
        <v>18</v>
      </c>
      <c r="L4" s="44" t="s">
        <v>41</v>
      </c>
      <c r="M4" s="44" t="s">
        <v>46</v>
      </c>
      <c r="N4" s="44" t="s">
        <v>47</v>
      </c>
      <c r="O4" s="44" t="s">
        <v>48</v>
      </c>
      <c r="P4" s="44" t="s">
        <v>49</v>
      </c>
      <c r="Q4" s="44" t="s">
        <v>57</v>
      </c>
      <c r="R4" s="44" t="s">
        <v>59</v>
      </c>
      <c r="S4" s="44" t="s">
        <v>60</v>
      </c>
      <c r="T4" s="44" t="s">
        <v>65</v>
      </c>
      <c r="U4" s="38" t="s">
        <v>67</v>
      </c>
      <c r="V4" s="38" t="s">
        <v>66</v>
      </c>
      <c r="W4" s="38" t="s">
        <v>68</v>
      </c>
      <c r="X4" s="29" t="s">
        <v>4</v>
      </c>
      <c r="Z4" s="9" t="s">
        <v>56</v>
      </c>
      <c r="AA4" s="10"/>
    </row>
    <row r="5" spans="1:30" s="21" customFormat="1" x14ac:dyDescent="0.25">
      <c r="A5" s="42">
        <v>12</v>
      </c>
      <c r="B5" s="45">
        <v>26</v>
      </c>
      <c r="C5" s="45">
        <v>19</v>
      </c>
      <c r="D5" s="45">
        <v>22</v>
      </c>
      <c r="E5" s="45">
        <v>19</v>
      </c>
      <c r="F5" s="45">
        <v>13</v>
      </c>
      <c r="G5" s="45">
        <v>7</v>
      </c>
      <c r="H5" s="45">
        <v>14</v>
      </c>
      <c r="I5" s="45">
        <v>5</v>
      </c>
      <c r="J5" s="45">
        <v>6</v>
      </c>
      <c r="K5" s="45">
        <v>8</v>
      </c>
      <c r="L5" s="45">
        <v>7</v>
      </c>
      <c r="M5" s="45">
        <v>7</v>
      </c>
      <c r="N5" s="45">
        <v>6</v>
      </c>
      <c r="O5" s="45">
        <v>12</v>
      </c>
      <c r="P5" s="45">
        <v>6</v>
      </c>
      <c r="Q5" s="45">
        <v>13</v>
      </c>
      <c r="R5" s="45">
        <v>9</v>
      </c>
      <c r="S5" s="45">
        <v>5</v>
      </c>
      <c r="T5" s="45">
        <v>8</v>
      </c>
      <c r="U5" s="45">
        <v>4</v>
      </c>
      <c r="V5" s="45">
        <v>3</v>
      </c>
      <c r="W5" s="45">
        <f>SUM(B5:V5)</f>
        <v>219</v>
      </c>
      <c r="X5" s="31">
        <f>AVERAGE(B5:V5)</f>
        <v>10.428571428571429</v>
      </c>
      <c r="Z5" s="11">
        <v>2003</v>
      </c>
      <c r="AA5" s="8" t="s">
        <v>7</v>
      </c>
    </row>
    <row r="6" spans="1:30" x14ac:dyDescent="0.25">
      <c r="A6" s="37">
        <v>20</v>
      </c>
      <c r="B6" s="40">
        <v>1</v>
      </c>
      <c r="C6" s="40"/>
      <c r="D6" s="40">
        <v>5</v>
      </c>
      <c r="E6" s="40">
        <v>3</v>
      </c>
      <c r="F6" s="40"/>
      <c r="G6" s="40"/>
      <c r="H6" s="40"/>
      <c r="I6" s="40"/>
      <c r="J6" s="40">
        <v>3</v>
      </c>
      <c r="K6" s="40">
        <v>1</v>
      </c>
      <c r="L6" s="40"/>
      <c r="M6" s="40"/>
      <c r="N6" s="40">
        <v>1</v>
      </c>
      <c r="O6" s="40"/>
      <c r="P6" s="40"/>
      <c r="Q6" s="40">
        <v>1</v>
      </c>
      <c r="R6" s="40"/>
      <c r="S6" s="40"/>
      <c r="T6" s="40">
        <v>1</v>
      </c>
      <c r="U6" s="40">
        <v>1</v>
      </c>
      <c r="V6" s="40"/>
      <c r="W6" s="45">
        <f t="shared" ref="W6:W30" si="0">SUM(B6:V6)</f>
        <v>17</v>
      </c>
      <c r="X6" s="31">
        <f t="shared" ref="X6:X30" si="1">AVERAGE(B6:V6)</f>
        <v>1.8888888888888888</v>
      </c>
      <c r="Z6" s="11">
        <v>2004</v>
      </c>
      <c r="AA6" s="8" t="s">
        <v>9</v>
      </c>
      <c r="AD6" s="16"/>
    </row>
    <row r="7" spans="1:30" x14ac:dyDescent="0.25">
      <c r="A7" s="37">
        <v>21</v>
      </c>
      <c r="B7" s="40">
        <v>3</v>
      </c>
      <c r="C7" s="40"/>
      <c r="D7" s="40"/>
      <c r="E7" s="40">
        <v>3</v>
      </c>
      <c r="F7" s="40">
        <v>2</v>
      </c>
      <c r="G7" s="40">
        <v>1</v>
      </c>
      <c r="H7" s="40">
        <v>2</v>
      </c>
      <c r="I7" s="40"/>
      <c r="J7" s="40">
        <v>1</v>
      </c>
      <c r="K7" s="40">
        <v>1</v>
      </c>
      <c r="L7" s="40">
        <v>1</v>
      </c>
      <c r="M7" s="40"/>
      <c r="N7" s="40"/>
      <c r="O7" s="40"/>
      <c r="P7" s="40"/>
      <c r="Q7" s="40">
        <v>3</v>
      </c>
      <c r="R7" s="40">
        <v>1</v>
      </c>
      <c r="S7" s="40">
        <v>1</v>
      </c>
      <c r="T7" s="40"/>
      <c r="U7" s="40">
        <v>1</v>
      </c>
      <c r="V7" s="40">
        <v>1</v>
      </c>
      <c r="W7" s="45">
        <f t="shared" si="0"/>
        <v>21</v>
      </c>
      <c r="X7" s="31">
        <f t="shared" si="1"/>
        <v>1.6153846153846154</v>
      </c>
      <c r="Y7" s="11"/>
      <c r="Z7" s="11">
        <v>2005</v>
      </c>
      <c r="AA7" s="8" t="s">
        <v>11</v>
      </c>
      <c r="AD7" s="16"/>
    </row>
    <row r="8" spans="1:30" x14ac:dyDescent="0.25">
      <c r="A8" s="37">
        <v>22</v>
      </c>
      <c r="B8" s="40">
        <v>2</v>
      </c>
      <c r="C8" s="40">
        <v>3</v>
      </c>
      <c r="D8" s="40">
        <v>4</v>
      </c>
      <c r="E8" s="40">
        <v>4</v>
      </c>
      <c r="F8" s="40"/>
      <c r="G8" s="40">
        <v>1</v>
      </c>
      <c r="H8" s="40">
        <v>4</v>
      </c>
      <c r="I8" s="40"/>
      <c r="J8" s="40">
        <v>1</v>
      </c>
      <c r="K8" s="40">
        <v>1</v>
      </c>
      <c r="L8" s="40"/>
      <c r="M8" s="40">
        <v>1</v>
      </c>
      <c r="N8" s="40">
        <v>1</v>
      </c>
      <c r="O8" s="40">
        <v>2</v>
      </c>
      <c r="P8" s="40"/>
      <c r="Q8" s="40">
        <v>1</v>
      </c>
      <c r="R8" s="40"/>
      <c r="S8" s="40"/>
      <c r="T8" s="40">
        <v>2</v>
      </c>
      <c r="U8" s="40"/>
      <c r="V8" s="40"/>
      <c r="W8" s="45">
        <f t="shared" si="0"/>
        <v>27</v>
      </c>
      <c r="X8" s="31">
        <f t="shared" si="1"/>
        <v>2.0769230769230771</v>
      </c>
      <c r="Y8" s="11"/>
      <c r="Z8" s="11">
        <v>2006</v>
      </c>
      <c r="AA8" s="8" t="s">
        <v>5</v>
      </c>
      <c r="AD8" s="16"/>
    </row>
    <row r="9" spans="1:30" x14ac:dyDescent="0.25">
      <c r="A9" s="37">
        <v>23</v>
      </c>
      <c r="B9" s="40">
        <v>2</v>
      </c>
      <c r="C9" s="40">
        <v>6</v>
      </c>
      <c r="D9" s="40">
        <v>3</v>
      </c>
      <c r="E9" s="40"/>
      <c r="F9" s="40">
        <v>1</v>
      </c>
      <c r="G9" s="40">
        <v>2</v>
      </c>
      <c r="H9" s="40"/>
      <c r="I9" s="40">
        <v>2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>
        <v>1</v>
      </c>
      <c r="U9" s="40"/>
      <c r="V9" s="40">
        <v>1</v>
      </c>
      <c r="W9" s="45">
        <f t="shared" si="0"/>
        <v>18</v>
      </c>
      <c r="X9" s="31">
        <f t="shared" si="1"/>
        <v>2.25</v>
      </c>
      <c r="Y9" s="11"/>
      <c r="Z9" s="11">
        <v>2007</v>
      </c>
      <c r="AA9" s="8" t="s">
        <v>10</v>
      </c>
      <c r="AD9" s="16"/>
    </row>
    <row r="10" spans="1:30" x14ac:dyDescent="0.25">
      <c r="A10" s="37">
        <v>24</v>
      </c>
      <c r="B10" s="40">
        <v>6</v>
      </c>
      <c r="C10" s="40"/>
      <c r="D10" s="40">
        <v>4</v>
      </c>
      <c r="E10" s="40">
        <v>1</v>
      </c>
      <c r="F10" s="40"/>
      <c r="G10" s="40"/>
      <c r="H10" s="40">
        <v>1</v>
      </c>
      <c r="I10" s="40"/>
      <c r="J10" s="40"/>
      <c r="K10" s="40">
        <v>1</v>
      </c>
      <c r="L10" s="40">
        <v>1</v>
      </c>
      <c r="M10" s="40"/>
      <c r="N10" s="40">
        <v>2</v>
      </c>
      <c r="O10" s="40"/>
      <c r="P10" s="40">
        <v>1</v>
      </c>
      <c r="Q10" s="40">
        <v>1</v>
      </c>
      <c r="R10" s="40">
        <v>1</v>
      </c>
      <c r="S10" s="40"/>
      <c r="T10" s="40"/>
      <c r="U10" s="40"/>
      <c r="V10" s="40"/>
      <c r="W10" s="45">
        <f t="shared" si="0"/>
        <v>19</v>
      </c>
      <c r="X10" s="31">
        <f t="shared" si="1"/>
        <v>1.9</v>
      </c>
      <c r="Y10" s="11"/>
      <c r="Z10" s="11">
        <v>2008</v>
      </c>
      <c r="AA10" s="8" t="s">
        <v>7</v>
      </c>
      <c r="AD10" s="16"/>
    </row>
    <row r="11" spans="1:30" x14ac:dyDescent="0.25">
      <c r="A11" s="37">
        <v>25</v>
      </c>
      <c r="B11" s="40">
        <v>2</v>
      </c>
      <c r="C11" s="40">
        <v>1</v>
      </c>
      <c r="D11" s="40">
        <v>1</v>
      </c>
      <c r="E11" s="40"/>
      <c r="F11" s="40">
        <v>1</v>
      </c>
      <c r="G11" s="40"/>
      <c r="H11" s="40">
        <v>2</v>
      </c>
      <c r="I11" s="40"/>
      <c r="J11" s="40"/>
      <c r="K11" s="40">
        <v>1</v>
      </c>
      <c r="L11" s="40"/>
      <c r="M11" s="40"/>
      <c r="N11" s="40"/>
      <c r="O11" s="40">
        <v>1</v>
      </c>
      <c r="P11" s="40">
        <v>1</v>
      </c>
      <c r="Q11" s="40">
        <v>1</v>
      </c>
      <c r="R11" s="40"/>
      <c r="S11" s="40">
        <v>1</v>
      </c>
      <c r="T11" s="40"/>
      <c r="U11" s="40"/>
      <c r="V11" s="40"/>
      <c r="W11" s="45">
        <f t="shared" si="0"/>
        <v>12</v>
      </c>
      <c r="X11" s="31">
        <f t="shared" si="1"/>
        <v>1.2</v>
      </c>
      <c r="Y11" s="11"/>
      <c r="Z11" s="11">
        <v>2009</v>
      </c>
      <c r="AA11" s="8" t="s">
        <v>8</v>
      </c>
      <c r="AD11" s="16"/>
    </row>
    <row r="12" spans="1:30" x14ac:dyDescent="0.25">
      <c r="A12" s="37">
        <v>26</v>
      </c>
      <c r="B12" s="40"/>
      <c r="C12" s="40"/>
      <c r="D12" s="40"/>
      <c r="E12" s="40"/>
      <c r="F12" s="40">
        <v>5</v>
      </c>
      <c r="G12" s="40">
        <v>1</v>
      </c>
      <c r="H12" s="40"/>
      <c r="I12" s="40"/>
      <c r="J12" s="40"/>
      <c r="K12" s="40">
        <v>1</v>
      </c>
      <c r="L12" s="40">
        <v>1</v>
      </c>
      <c r="M12" s="40">
        <v>2</v>
      </c>
      <c r="N12" s="40">
        <v>2</v>
      </c>
      <c r="O12" s="40">
        <v>3</v>
      </c>
      <c r="P12" s="40"/>
      <c r="Q12" s="40">
        <v>2</v>
      </c>
      <c r="R12" s="40">
        <v>3</v>
      </c>
      <c r="S12" s="40">
        <v>1</v>
      </c>
      <c r="T12" s="40">
        <v>1</v>
      </c>
      <c r="U12" s="40"/>
      <c r="V12" s="40"/>
      <c r="W12" s="45">
        <f t="shared" si="0"/>
        <v>22</v>
      </c>
      <c r="X12" s="31">
        <f t="shared" si="1"/>
        <v>2</v>
      </c>
      <c r="Y12" s="11"/>
      <c r="Z12" s="11">
        <v>2010</v>
      </c>
      <c r="AA12" s="8" t="s">
        <v>9</v>
      </c>
      <c r="AD12" s="16"/>
    </row>
    <row r="13" spans="1:30" x14ac:dyDescent="0.25">
      <c r="A13" s="37">
        <v>27</v>
      </c>
      <c r="B13" s="40"/>
      <c r="C13" s="40"/>
      <c r="D13" s="40">
        <v>1</v>
      </c>
      <c r="E13" s="40">
        <v>1</v>
      </c>
      <c r="F13" s="40"/>
      <c r="G13" s="40"/>
      <c r="H13" s="40"/>
      <c r="I13" s="40">
        <v>1</v>
      </c>
      <c r="J13" s="40"/>
      <c r="K13" s="40"/>
      <c r="L13" s="40"/>
      <c r="M13" s="40"/>
      <c r="N13" s="40"/>
      <c r="O13" s="40"/>
      <c r="P13" s="40">
        <v>2</v>
      </c>
      <c r="Q13" s="40">
        <v>1</v>
      </c>
      <c r="R13" s="40"/>
      <c r="S13" s="40"/>
      <c r="T13" s="40">
        <v>1</v>
      </c>
      <c r="U13" s="40">
        <v>1</v>
      </c>
      <c r="V13" s="40"/>
      <c r="W13" s="45">
        <f>SUM(B13:V13)</f>
        <v>8</v>
      </c>
      <c r="X13" s="31">
        <f t="shared" si="1"/>
        <v>1.1428571428571428</v>
      </c>
      <c r="Y13" s="11"/>
      <c r="Z13" s="11">
        <v>2011</v>
      </c>
      <c r="AA13" s="8" t="s">
        <v>11</v>
      </c>
      <c r="AD13" s="16"/>
    </row>
    <row r="14" spans="1:30" x14ac:dyDescent="0.25">
      <c r="A14" s="37">
        <v>28</v>
      </c>
      <c r="B14" s="40">
        <v>1</v>
      </c>
      <c r="C14" s="40"/>
      <c r="D14" s="40">
        <v>3</v>
      </c>
      <c r="E14" s="40">
        <v>1</v>
      </c>
      <c r="F14" s="40">
        <v>2</v>
      </c>
      <c r="G14" s="40">
        <v>1</v>
      </c>
      <c r="H14" s="40">
        <v>3</v>
      </c>
      <c r="I14" s="40"/>
      <c r="J14" s="40"/>
      <c r="K14" s="40"/>
      <c r="L14" s="40"/>
      <c r="M14" s="40"/>
      <c r="N14" s="40"/>
      <c r="O14" s="40">
        <v>1</v>
      </c>
      <c r="P14" s="40"/>
      <c r="Q14" s="40"/>
      <c r="R14" s="40"/>
      <c r="S14" s="40"/>
      <c r="T14" s="40">
        <v>1</v>
      </c>
      <c r="U14" s="40"/>
      <c r="V14" s="40"/>
      <c r="W14" s="45">
        <f t="shared" si="0"/>
        <v>13</v>
      </c>
      <c r="X14" s="31">
        <f t="shared" si="1"/>
        <v>1.625</v>
      </c>
      <c r="Y14" s="11"/>
      <c r="Z14" s="11">
        <v>2012</v>
      </c>
      <c r="AA14" s="8" t="s">
        <v>10</v>
      </c>
      <c r="AD14" s="16"/>
    </row>
    <row r="15" spans="1:30" x14ac:dyDescent="0.25">
      <c r="A15" s="37">
        <v>29</v>
      </c>
      <c r="B15" s="40">
        <v>7</v>
      </c>
      <c r="C15" s="40">
        <v>1</v>
      </c>
      <c r="D15" s="40"/>
      <c r="E15" s="40">
        <v>2</v>
      </c>
      <c r="F15" s="40">
        <v>1</v>
      </c>
      <c r="G15" s="40"/>
      <c r="H15" s="40">
        <v>2</v>
      </c>
      <c r="I15" s="40">
        <v>1</v>
      </c>
      <c r="J15" s="40"/>
      <c r="K15" s="40">
        <v>1</v>
      </c>
      <c r="L15" s="40">
        <v>2</v>
      </c>
      <c r="M15" s="40">
        <v>2</v>
      </c>
      <c r="N15" s="40"/>
      <c r="O15" s="40"/>
      <c r="P15" s="40"/>
      <c r="Q15" s="40">
        <v>1</v>
      </c>
      <c r="R15" s="40"/>
      <c r="S15" s="40">
        <v>1</v>
      </c>
      <c r="T15" s="40"/>
      <c r="U15" s="40">
        <v>1</v>
      </c>
      <c r="V15" s="40"/>
      <c r="W15" s="45">
        <f t="shared" si="0"/>
        <v>22</v>
      </c>
      <c r="X15" s="31">
        <f t="shared" si="1"/>
        <v>1.8333333333333333</v>
      </c>
      <c r="Y15" s="11"/>
      <c r="Z15" s="11">
        <v>2013</v>
      </c>
      <c r="AA15" s="8" t="s">
        <v>6</v>
      </c>
      <c r="AD15" s="16"/>
    </row>
    <row r="16" spans="1:30" x14ac:dyDescent="0.25">
      <c r="A16" s="37">
        <v>30</v>
      </c>
      <c r="B16" s="40">
        <v>2</v>
      </c>
      <c r="C16" s="40">
        <v>5</v>
      </c>
      <c r="D16" s="40">
        <v>1</v>
      </c>
      <c r="E16" s="40">
        <v>2</v>
      </c>
      <c r="F16" s="40"/>
      <c r="G16" s="40"/>
      <c r="H16" s="40"/>
      <c r="I16" s="40"/>
      <c r="J16" s="40">
        <v>1</v>
      </c>
      <c r="K16" s="40"/>
      <c r="L16" s="40">
        <v>1</v>
      </c>
      <c r="M16" s="40">
        <v>2</v>
      </c>
      <c r="N16" s="40"/>
      <c r="O16" s="40">
        <v>1</v>
      </c>
      <c r="P16" s="40">
        <v>1</v>
      </c>
      <c r="Q16" s="40">
        <v>2</v>
      </c>
      <c r="R16" s="40">
        <v>1</v>
      </c>
      <c r="S16" s="40"/>
      <c r="T16" s="40">
        <v>1</v>
      </c>
      <c r="U16" s="40"/>
      <c r="V16" s="40"/>
      <c r="W16" s="45">
        <f t="shared" si="0"/>
        <v>20</v>
      </c>
      <c r="X16" s="31">
        <f t="shared" si="1"/>
        <v>1.6666666666666667</v>
      </c>
      <c r="Y16" s="11"/>
      <c r="Z16" s="11">
        <v>2014</v>
      </c>
      <c r="AA16" s="8" t="s">
        <v>7</v>
      </c>
      <c r="AD16" s="16"/>
    </row>
    <row r="17" spans="1:27" x14ac:dyDescent="0.25">
      <c r="A17" s="37">
        <v>31</v>
      </c>
      <c r="B17" s="40"/>
      <c r="C17" s="40">
        <v>3</v>
      </c>
      <c r="D17" s="40"/>
      <c r="E17" s="40">
        <v>2</v>
      </c>
      <c r="F17" s="40">
        <v>1</v>
      </c>
      <c r="G17" s="40">
        <v>1</v>
      </c>
      <c r="H17" s="40"/>
      <c r="I17" s="40">
        <v>1</v>
      </c>
      <c r="J17" s="40"/>
      <c r="K17" s="40">
        <v>1</v>
      </c>
      <c r="L17" s="40">
        <v>1</v>
      </c>
      <c r="M17" s="40"/>
      <c r="N17" s="40"/>
      <c r="O17" s="40">
        <v>4</v>
      </c>
      <c r="P17" s="40">
        <v>1</v>
      </c>
      <c r="Q17" s="40"/>
      <c r="R17" s="40">
        <v>3</v>
      </c>
      <c r="S17" s="40">
        <v>1</v>
      </c>
      <c r="T17" s="40"/>
      <c r="U17" s="40"/>
      <c r="V17" s="40">
        <v>1</v>
      </c>
      <c r="W17" s="45">
        <f t="shared" si="0"/>
        <v>20</v>
      </c>
      <c r="X17" s="31">
        <f t="shared" si="1"/>
        <v>1.6666666666666667</v>
      </c>
      <c r="Y17" s="11"/>
      <c r="Z17" s="11">
        <v>2015</v>
      </c>
      <c r="AA17" s="8" t="s">
        <v>8</v>
      </c>
    </row>
    <row r="18" spans="1:27" ht="21.75" customHeight="1" x14ac:dyDescent="0.25">
      <c r="A18" s="42">
        <v>1</v>
      </c>
      <c r="B18" s="45">
        <v>7</v>
      </c>
      <c r="C18" s="45">
        <v>11</v>
      </c>
      <c r="D18" s="45">
        <v>4</v>
      </c>
      <c r="E18" s="45">
        <v>11</v>
      </c>
      <c r="F18" s="45">
        <v>15</v>
      </c>
      <c r="G18" s="45">
        <v>11</v>
      </c>
      <c r="H18" s="45">
        <v>7</v>
      </c>
      <c r="I18" s="45">
        <v>6</v>
      </c>
      <c r="J18" s="45">
        <v>9</v>
      </c>
      <c r="K18" s="45">
        <v>8</v>
      </c>
      <c r="L18" s="45">
        <v>8</v>
      </c>
      <c r="M18" s="45">
        <v>1</v>
      </c>
      <c r="N18" s="45">
        <v>12</v>
      </c>
      <c r="O18" s="45">
        <v>4</v>
      </c>
      <c r="P18" s="45">
        <v>3</v>
      </c>
      <c r="Q18" s="45">
        <v>13</v>
      </c>
      <c r="R18" s="45">
        <v>2</v>
      </c>
      <c r="S18" s="45">
        <v>3</v>
      </c>
      <c r="T18" s="45">
        <v>7</v>
      </c>
      <c r="U18" s="45">
        <v>7</v>
      </c>
      <c r="V18" s="45">
        <v>2</v>
      </c>
      <c r="W18" s="45">
        <f t="shared" si="0"/>
        <v>151</v>
      </c>
      <c r="X18" s="31">
        <f t="shared" si="1"/>
        <v>7.1904761904761907</v>
      </c>
      <c r="Y18" s="11"/>
      <c r="Z18" s="11">
        <v>2016</v>
      </c>
      <c r="AA18" s="8" t="s">
        <v>11</v>
      </c>
    </row>
    <row r="19" spans="1:27" x14ac:dyDescent="0.25">
      <c r="A19" s="37">
        <v>1</v>
      </c>
      <c r="B19" s="40"/>
      <c r="C19" s="40">
        <v>3</v>
      </c>
      <c r="D19" s="40"/>
      <c r="E19" s="40"/>
      <c r="F19" s="40"/>
      <c r="G19" s="40">
        <v>3</v>
      </c>
      <c r="H19" s="40">
        <v>3</v>
      </c>
      <c r="I19" s="40">
        <v>1</v>
      </c>
      <c r="J19" s="40">
        <v>3</v>
      </c>
      <c r="K19" s="40">
        <v>1</v>
      </c>
      <c r="L19" s="40">
        <v>2</v>
      </c>
      <c r="M19" s="40"/>
      <c r="N19" s="40">
        <v>2</v>
      </c>
      <c r="O19" s="40">
        <v>1</v>
      </c>
      <c r="P19" s="40"/>
      <c r="Q19" s="40">
        <v>1</v>
      </c>
      <c r="R19" s="40"/>
      <c r="S19" s="40">
        <v>1</v>
      </c>
      <c r="T19" s="40"/>
      <c r="U19" s="40">
        <v>1</v>
      </c>
      <c r="V19" s="40"/>
      <c r="W19" s="45">
        <f t="shared" si="0"/>
        <v>22</v>
      </c>
      <c r="X19" s="31">
        <f t="shared" si="1"/>
        <v>1.8333333333333333</v>
      </c>
      <c r="Y19" s="11"/>
      <c r="Z19" s="11">
        <v>2017</v>
      </c>
      <c r="AA19" s="8" t="s">
        <v>5</v>
      </c>
    </row>
    <row r="20" spans="1:27" x14ac:dyDescent="0.25">
      <c r="A20" s="37">
        <v>2</v>
      </c>
      <c r="B20" s="40"/>
      <c r="C20" s="40"/>
      <c r="D20" s="40">
        <v>1</v>
      </c>
      <c r="E20" s="40">
        <v>2</v>
      </c>
      <c r="F20" s="40"/>
      <c r="G20" s="40">
        <v>3</v>
      </c>
      <c r="H20" s="40">
        <v>1</v>
      </c>
      <c r="I20" s="40"/>
      <c r="J20" s="40"/>
      <c r="K20" s="40"/>
      <c r="L20" s="40"/>
      <c r="M20" s="40"/>
      <c r="N20" s="40">
        <v>3</v>
      </c>
      <c r="O20" s="40">
        <v>1</v>
      </c>
      <c r="P20" s="40"/>
      <c r="Q20" s="40"/>
      <c r="R20" s="40"/>
      <c r="S20" s="40"/>
      <c r="T20" s="40"/>
      <c r="U20" s="40"/>
      <c r="V20" s="40"/>
      <c r="W20" s="45">
        <f t="shared" si="0"/>
        <v>11</v>
      </c>
      <c r="X20" s="31">
        <f t="shared" si="1"/>
        <v>1.8333333333333333</v>
      </c>
      <c r="Y20" s="11"/>
      <c r="Z20" s="22">
        <v>2018</v>
      </c>
      <c r="AA20" s="23" t="s">
        <v>10</v>
      </c>
    </row>
    <row r="21" spans="1:27" x14ac:dyDescent="0.25">
      <c r="A21" s="37">
        <v>3</v>
      </c>
      <c r="B21" s="40">
        <v>1</v>
      </c>
      <c r="C21" s="40">
        <v>1</v>
      </c>
      <c r="D21" s="40"/>
      <c r="E21" s="40">
        <v>4</v>
      </c>
      <c r="F21" s="40">
        <v>1</v>
      </c>
      <c r="G21" s="40"/>
      <c r="H21" s="40">
        <v>1</v>
      </c>
      <c r="I21" s="40"/>
      <c r="J21" s="40">
        <v>1</v>
      </c>
      <c r="K21" s="40">
        <v>1</v>
      </c>
      <c r="L21" s="40"/>
      <c r="M21" s="40"/>
      <c r="N21" s="40"/>
      <c r="O21" s="40">
        <v>1</v>
      </c>
      <c r="P21" s="40"/>
      <c r="Q21" s="40">
        <v>1</v>
      </c>
      <c r="R21" s="40"/>
      <c r="S21" s="40">
        <v>1</v>
      </c>
      <c r="T21" s="40"/>
      <c r="U21" s="40">
        <v>1</v>
      </c>
      <c r="V21" s="40">
        <v>2</v>
      </c>
      <c r="W21" s="45">
        <f t="shared" si="0"/>
        <v>16</v>
      </c>
      <c r="X21" s="31">
        <f t="shared" si="1"/>
        <v>1.3333333333333333</v>
      </c>
      <c r="Y21" s="11"/>
      <c r="Z21" s="22">
        <v>2019</v>
      </c>
      <c r="AA21" s="23" t="s">
        <v>6</v>
      </c>
    </row>
    <row r="22" spans="1:27" x14ac:dyDescent="0.25">
      <c r="A22" s="37">
        <v>4</v>
      </c>
      <c r="B22" s="40"/>
      <c r="C22" s="40">
        <v>1</v>
      </c>
      <c r="D22" s="40"/>
      <c r="E22" s="40">
        <v>1</v>
      </c>
      <c r="F22" s="40">
        <v>2</v>
      </c>
      <c r="G22" s="40">
        <v>1</v>
      </c>
      <c r="H22" s="40"/>
      <c r="I22" s="40">
        <v>1</v>
      </c>
      <c r="J22" s="40"/>
      <c r="K22" s="40">
        <v>2</v>
      </c>
      <c r="L22" s="40"/>
      <c r="M22" s="40"/>
      <c r="N22" s="40">
        <v>3</v>
      </c>
      <c r="O22" s="40"/>
      <c r="P22" s="40">
        <v>1</v>
      </c>
      <c r="Q22" s="40"/>
      <c r="R22" s="40">
        <v>1</v>
      </c>
      <c r="S22" s="40"/>
      <c r="T22" s="40">
        <v>1</v>
      </c>
      <c r="U22" s="40"/>
      <c r="V22" s="40"/>
      <c r="W22" s="45">
        <f t="shared" si="0"/>
        <v>14</v>
      </c>
      <c r="X22" s="31">
        <f t="shared" si="1"/>
        <v>1.4</v>
      </c>
      <c r="Y22" s="11"/>
      <c r="Z22" s="22">
        <v>2020</v>
      </c>
      <c r="AA22" s="23" t="s">
        <v>8</v>
      </c>
    </row>
    <row r="23" spans="1:27" x14ac:dyDescent="0.25">
      <c r="A23" s="37">
        <v>5</v>
      </c>
      <c r="B23" s="40"/>
      <c r="C23" s="40"/>
      <c r="D23" s="40"/>
      <c r="E23" s="40"/>
      <c r="F23" s="40">
        <v>4</v>
      </c>
      <c r="G23" s="40"/>
      <c r="H23" s="40">
        <v>1</v>
      </c>
      <c r="I23" s="40"/>
      <c r="J23" s="40"/>
      <c r="K23" s="40">
        <v>1</v>
      </c>
      <c r="L23" s="40"/>
      <c r="M23" s="40"/>
      <c r="N23" s="40"/>
      <c r="O23" s="40"/>
      <c r="P23" s="40"/>
      <c r="Q23" s="40">
        <v>1</v>
      </c>
      <c r="R23" s="40"/>
      <c r="S23" s="40"/>
      <c r="T23" s="40"/>
      <c r="U23" s="40"/>
      <c r="V23" s="40"/>
      <c r="W23" s="45">
        <f t="shared" si="0"/>
        <v>7</v>
      </c>
      <c r="X23" s="31">
        <f t="shared" si="1"/>
        <v>1.75</v>
      </c>
      <c r="Y23" s="11"/>
      <c r="Z23" s="49">
        <v>2021</v>
      </c>
      <c r="AA23" s="50" t="s">
        <v>9</v>
      </c>
    </row>
    <row r="24" spans="1:27" x14ac:dyDescent="0.25">
      <c r="A24" s="37">
        <v>6</v>
      </c>
      <c r="B24" s="40">
        <v>1</v>
      </c>
      <c r="C24" s="40"/>
      <c r="D24" s="40"/>
      <c r="E24" s="40"/>
      <c r="F24" s="40">
        <v>1</v>
      </c>
      <c r="G24" s="40"/>
      <c r="H24" s="40"/>
      <c r="I24" s="40"/>
      <c r="J24" s="40"/>
      <c r="K24" s="40"/>
      <c r="L24" s="40">
        <v>3</v>
      </c>
      <c r="M24" s="40"/>
      <c r="N24" s="40">
        <v>1</v>
      </c>
      <c r="O24" s="40"/>
      <c r="P24" s="40"/>
      <c r="Q24" s="40">
        <v>1</v>
      </c>
      <c r="R24" s="40"/>
      <c r="S24" s="40"/>
      <c r="T24" s="40"/>
      <c r="U24" s="40"/>
      <c r="V24" s="40"/>
      <c r="W24" s="45">
        <f t="shared" si="0"/>
        <v>7</v>
      </c>
      <c r="X24" s="31">
        <f t="shared" si="1"/>
        <v>1.4</v>
      </c>
      <c r="Y24" s="11"/>
      <c r="Z24" s="49">
        <v>2022</v>
      </c>
      <c r="AA24" s="50" t="s">
        <v>11</v>
      </c>
    </row>
    <row r="25" spans="1:27" x14ac:dyDescent="0.25">
      <c r="A25" s="37">
        <v>7</v>
      </c>
      <c r="B25" s="40">
        <v>1</v>
      </c>
      <c r="C25" s="40"/>
      <c r="D25" s="40"/>
      <c r="E25" s="40">
        <v>1</v>
      </c>
      <c r="F25" s="40">
        <v>1</v>
      </c>
      <c r="G25" s="40"/>
      <c r="H25" s="40">
        <v>1</v>
      </c>
      <c r="I25" s="40"/>
      <c r="J25" s="40"/>
      <c r="K25" s="40">
        <v>3</v>
      </c>
      <c r="L25" s="40">
        <v>1</v>
      </c>
      <c r="M25" s="40"/>
      <c r="N25" s="40">
        <v>1</v>
      </c>
      <c r="O25" s="40"/>
      <c r="P25" s="40"/>
      <c r="Q25" s="40">
        <v>1</v>
      </c>
      <c r="R25" s="40">
        <v>1</v>
      </c>
      <c r="S25" s="40"/>
      <c r="T25" s="40">
        <v>1</v>
      </c>
      <c r="U25" s="40"/>
      <c r="V25" s="40"/>
      <c r="W25" s="45">
        <f t="shared" si="0"/>
        <v>12</v>
      </c>
      <c r="X25" s="31">
        <f t="shared" si="1"/>
        <v>1.2</v>
      </c>
      <c r="Y25" s="11"/>
      <c r="Z25" s="49">
        <v>2023</v>
      </c>
      <c r="AA25" s="8" t="s">
        <v>5</v>
      </c>
    </row>
    <row r="26" spans="1:27" x14ac:dyDescent="0.25">
      <c r="A26" s="37">
        <v>8</v>
      </c>
      <c r="B26" s="40"/>
      <c r="C26" s="40">
        <v>3</v>
      </c>
      <c r="D26" s="40"/>
      <c r="E26" s="40"/>
      <c r="F26" s="40">
        <v>3</v>
      </c>
      <c r="G26" s="40"/>
      <c r="H26" s="40"/>
      <c r="I26" s="40"/>
      <c r="J26" s="40"/>
      <c r="K26" s="40"/>
      <c r="L26" s="40"/>
      <c r="M26" s="40">
        <v>1</v>
      </c>
      <c r="N26" s="40"/>
      <c r="O26" s="40"/>
      <c r="P26" s="40"/>
      <c r="Q26" s="40"/>
      <c r="R26" s="40"/>
      <c r="S26" s="40"/>
      <c r="T26" s="40">
        <v>1</v>
      </c>
      <c r="U26" s="40">
        <v>1</v>
      </c>
      <c r="V26" s="40"/>
      <c r="W26" s="45">
        <f t="shared" si="0"/>
        <v>9</v>
      </c>
      <c r="X26" s="31">
        <f t="shared" si="1"/>
        <v>1.8</v>
      </c>
      <c r="Z26" s="49">
        <v>2024</v>
      </c>
      <c r="AA26" s="49" t="s">
        <v>6</v>
      </c>
    </row>
    <row r="27" spans="1:27" x14ac:dyDescent="0.25">
      <c r="A27" s="37">
        <v>9</v>
      </c>
      <c r="B27" s="40"/>
      <c r="C27" s="40"/>
      <c r="D27" s="40"/>
      <c r="E27" s="40"/>
      <c r="F27" s="40"/>
      <c r="G27" s="40"/>
      <c r="H27" s="40"/>
      <c r="I27" s="40"/>
      <c r="J27" s="40">
        <v>5</v>
      </c>
      <c r="K27" s="40"/>
      <c r="L27" s="40"/>
      <c r="M27" s="40"/>
      <c r="N27" s="40"/>
      <c r="O27" s="40">
        <v>1</v>
      </c>
      <c r="P27" s="40"/>
      <c r="Q27" s="40">
        <v>1</v>
      </c>
      <c r="R27" s="40"/>
      <c r="S27" s="40">
        <v>1</v>
      </c>
      <c r="T27" s="40"/>
      <c r="U27" s="40">
        <v>1</v>
      </c>
      <c r="V27" s="40"/>
      <c r="W27" s="45">
        <f t="shared" si="0"/>
        <v>9</v>
      </c>
      <c r="X27" s="31">
        <f t="shared" si="1"/>
        <v>1.8</v>
      </c>
    </row>
    <row r="28" spans="1:27" x14ac:dyDescent="0.25">
      <c r="A28" s="37">
        <v>10</v>
      </c>
      <c r="B28" s="40">
        <v>4</v>
      </c>
      <c r="C28" s="40">
        <v>1</v>
      </c>
      <c r="D28" s="40">
        <v>2</v>
      </c>
      <c r="E28" s="40">
        <v>2</v>
      </c>
      <c r="F28" s="40">
        <v>2</v>
      </c>
      <c r="G28" s="40">
        <v>1</v>
      </c>
      <c r="H28" s="40"/>
      <c r="I28" s="40"/>
      <c r="J28" s="40"/>
      <c r="K28" s="40"/>
      <c r="L28" s="40">
        <v>1</v>
      </c>
      <c r="M28" s="40"/>
      <c r="N28" s="40"/>
      <c r="O28" s="40"/>
      <c r="P28" s="40"/>
      <c r="Q28" s="40"/>
      <c r="R28" s="40"/>
      <c r="S28" s="40"/>
      <c r="T28" s="40"/>
      <c r="U28" s="40">
        <v>2</v>
      </c>
      <c r="V28" s="40"/>
      <c r="W28" s="45">
        <f t="shared" si="0"/>
        <v>15</v>
      </c>
      <c r="X28" s="31">
        <f t="shared" si="1"/>
        <v>1.875</v>
      </c>
    </row>
    <row r="29" spans="1:27" x14ac:dyDescent="0.25">
      <c r="A29" s="37">
        <v>11</v>
      </c>
      <c r="B29" s="40"/>
      <c r="C29" s="40"/>
      <c r="D29" s="40">
        <v>1</v>
      </c>
      <c r="E29" s="40">
        <v>1</v>
      </c>
      <c r="F29" s="40">
        <v>1</v>
      </c>
      <c r="G29" s="40">
        <v>2</v>
      </c>
      <c r="H29" s="40"/>
      <c r="I29" s="40">
        <v>1</v>
      </c>
      <c r="J29" s="40"/>
      <c r="K29" s="40"/>
      <c r="L29" s="40">
        <v>1</v>
      </c>
      <c r="M29" s="40"/>
      <c r="N29" s="40">
        <v>1</v>
      </c>
      <c r="O29" s="40"/>
      <c r="P29" s="40">
        <v>1</v>
      </c>
      <c r="Q29" s="40">
        <v>1</v>
      </c>
      <c r="R29" s="40"/>
      <c r="S29" s="40"/>
      <c r="T29" s="40"/>
      <c r="U29" s="40"/>
      <c r="V29" s="40"/>
      <c r="W29" s="45">
        <f t="shared" si="0"/>
        <v>10</v>
      </c>
      <c r="X29" s="31">
        <f t="shared" si="1"/>
        <v>1.1111111111111112</v>
      </c>
    </row>
    <row r="30" spans="1:27" ht="14.1" customHeight="1" x14ac:dyDescent="0.25">
      <c r="A30" s="37">
        <v>12</v>
      </c>
      <c r="B30" s="40"/>
      <c r="C30" s="40">
        <v>2</v>
      </c>
      <c r="D30" s="40"/>
      <c r="E30" s="40"/>
      <c r="F30" s="40"/>
      <c r="G30" s="40">
        <v>1</v>
      </c>
      <c r="H30" s="40"/>
      <c r="I30" s="40">
        <v>3</v>
      </c>
      <c r="J30" s="40"/>
      <c r="K30" s="40"/>
      <c r="L30" s="40"/>
      <c r="M30" s="40"/>
      <c r="N30" s="40">
        <v>1</v>
      </c>
      <c r="O30" s="40"/>
      <c r="P30" s="40">
        <v>1</v>
      </c>
      <c r="Q30" s="40">
        <v>6</v>
      </c>
      <c r="R30" s="40"/>
      <c r="S30" s="40"/>
      <c r="T30" s="40">
        <v>4</v>
      </c>
      <c r="U30" s="40">
        <v>1</v>
      </c>
      <c r="V30" s="40"/>
      <c r="W30" s="45">
        <f t="shared" si="0"/>
        <v>19</v>
      </c>
      <c r="X30" s="31">
        <f t="shared" si="1"/>
        <v>2.375</v>
      </c>
    </row>
    <row r="31" spans="1:27" s="21" customFormat="1" x14ac:dyDescent="0.25">
      <c r="A31" s="43" t="s">
        <v>54</v>
      </c>
      <c r="B31" s="46">
        <v>33</v>
      </c>
      <c r="C31" s="46">
        <v>30</v>
      </c>
      <c r="D31" s="46">
        <v>26</v>
      </c>
      <c r="E31" s="46">
        <v>30</v>
      </c>
      <c r="F31" s="46">
        <v>28</v>
      </c>
      <c r="G31" s="46">
        <v>18</v>
      </c>
      <c r="H31" s="46">
        <v>21</v>
      </c>
      <c r="I31" s="46">
        <v>11</v>
      </c>
      <c r="J31" s="46">
        <v>15</v>
      </c>
      <c r="K31" s="46">
        <v>16</v>
      </c>
      <c r="L31" s="46">
        <v>15</v>
      </c>
      <c r="M31" s="46">
        <v>8</v>
      </c>
      <c r="N31" s="46">
        <v>18</v>
      </c>
      <c r="O31" s="46">
        <v>16</v>
      </c>
      <c r="P31" s="46">
        <v>9</v>
      </c>
      <c r="Q31" s="46">
        <v>26</v>
      </c>
      <c r="R31" s="46">
        <v>11</v>
      </c>
      <c r="S31" s="46">
        <v>8</v>
      </c>
      <c r="T31" s="46">
        <v>15</v>
      </c>
      <c r="U31" s="46">
        <v>11</v>
      </c>
      <c r="V31" s="46">
        <v>5</v>
      </c>
      <c r="W31" s="46">
        <f>SUM(B31:V31)</f>
        <v>370</v>
      </c>
      <c r="X31" s="31">
        <f>AVERAGE(B31:V31)</f>
        <v>17.61904761904762</v>
      </c>
    </row>
    <row r="32" spans="1:27" ht="14.1" customHeight="1" x14ac:dyDescent="0.25">
      <c r="A32" s="28" t="s">
        <v>50</v>
      </c>
      <c r="B32" s="30">
        <f>B31/24</f>
        <v>1.375</v>
      </c>
      <c r="C32" s="30">
        <f t="shared" ref="C32:R32" si="2">C31/24</f>
        <v>1.25</v>
      </c>
      <c r="D32" s="30">
        <f t="shared" si="2"/>
        <v>1.0833333333333333</v>
      </c>
      <c r="E32" s="30">
        <f t="shared" si="2"/>
        <v>1.25</v>
      </c>
      <c r="F32" s="30">
        <f t="shared" si="2"/>
        <v>1.1666666666666667</v>
      </c>
      <c r="G32" s="30">
        <f t="shared" si="2"/>
        <v>0.75</v>
      </c>
      <c r="H32" s="30">
        <f t="shared" si="2"/>
        <v>0.875</v>
      </c>
      <c r="I32" s="30">
        <f t="shared" si="2"/>
        <v>0.45833333333333331</v>
      </c>
      <c r="J32" s="30">
        <f t="shared" si="2"/>
        <v>0.625</v>
      </c>
      <c r="K32" s="30">
        <f t="shared" si="2"/>
        <v>0.66666666666666663</v>
      </c>
      <c r="L32" s="30">
        <f t="shared" si="2"/>
        <v>0.625</v>
      </c>
      <c r="M32" s="30">
        <f t="shared" si="2"/>
        <v>0.33333333333333331</v>
      </c>
      <c r="N32" s="30">
        <f t="shared" si="2"/>
        <v>0.75</v>
      </c>
      <c r="O32" s="30">
        <f t="shared" si="2"/>
        <v>0.66666666666666663</v>
      </c>
      <c r="P32" s="30">
        <f t="shared" si="2"/>
        <v>0.375</v>
      </c>
      <c r="Q32" s="30">
        <f t="shared" si="2"/>
        <v>1.0833333333333333</v>
      </c>
      <c r="R32" s="30">
        <f t="shared" si="2"/>
        <v>0.45833333333333331</v>
      </c>
      <c r="S32" s="30">
        <f>S31/24</f>
        <v>0.33333333333333331</v>
      </c>
      <c r="T32" s="30">
        <f>T31/24</f>
        <v>0.625</v>
      </c>
      <c r="U32" s="30">
        <f>U31/24</f>
        <v>0.45833333333333331</v>
      </c>
      <c r="V32" s="30">
        <f>V31/24</f>
        <v>0.20833333333333334</v>
      </c>
      <c r="W32" s="30">
        <f>W31/24</f>
        <v>15.416666666666666</v>
      </c>
      <c r="X32" s="31">
        <f>AVERAGE(B32:V32)</f>
        <v>0.73412698412698429</v>
      </c>
    </row>
    <row r="33" spans="1:25" ht="14.1" customHeight="1" x14ac:dyDescent="0.25">
      <c r="A33" s="12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5" ht="18.75" customHeight="1" x14ac:dyDescent="0.25">
      <c r="A34" s="3" t="s">
        <v>12</v>
      </c>
    </row>
    <row r="35" spans="1:25" ht="14.1" customHeight="1" x14ac:dyDescent="0.25">
      <c r="A35" s="28" t="s">
        <v>51</v>
      </c>
      <c r="B35" s="30">
        <v>1.4210526315789473</v>
      </c>
      <c r="C35" s="30">
        <v>1.2105263157894737</v>
      </c>
      <c r="D35" s="30">
        <v>1.0789473684210527</v>
      </c>
      <c r="E35" s="30">
        <v>1.3421052631578947</v>
      </c>
      <c r="F35" s="30">
        <v>1.1578947368421053</v>
      </c>
      <c r="G35" s="30">
        <v>0.65789473684210531</v>
      </c>
      <c r="H35" s="30">
        <v>0.97368421052631582</v>
      </c>
      <c r="I35" s="30">
        <v>0.65789473684210531</v>
      </c>
      <c r="J35" s="30">
        <v>0.78947368421052633</v>
      </c>
      <c r="K35" s="30">
        <v>0.71052631578947367</v>
      </c>
      <c r="L35" s="30">
        <v>0.65789473684210531</v>
      </c>
      <c r="M35" s="30">
        <v>0.92105263157894735</v>
      </c>
      <c r="N35" s="30">
        <v>0.57894736842105265</v>
      </c>
      <c r="O35" s="30">
        <v>0.39473684210526316</v>
      </c>
      <c r="P35" s="30">
        <v>0.60526315789473684</v>
      </c>
      <c r="Q35" s="30">
        <v>1.0263157894736843</v>
      </c>
      <c r="R35" s="30">
        <v>0.68421052631578949</v>
      </c>
      <c r="S35" s="30">
        <v>0.39473684210526316</v>
      </c>
      <c r="T35" s="30">
        <v>0.36842105263157893</v>
      </c>
      <c r="U35" s="30">
        <v>0.52631578947368418</v>
      </c>
      <c r="V35" s="30">
        <v>0.51428499999999999</v>
      </c>
      <c r="W35" s="30">
        <f>SUM(B35:V35)</f>
        <v>16.672179736842107</v>
      </c>
      <c r="X35" s="31">
        <f>AVERAGE(B35:V35)</f>
        <v>0.79391332080200505</v>
      </c>
    </row>
    <row r="36" spans="1:25" x14ac:dyDescent="0.25">
      <c r="A36" s="13" t="s">
        <v>58</v>
      </c>
    </row>
    <row r="37" spans="1:25" x14ac:dyDescent="0.25">
      <c r="A37" s="2"/>
    </row>
    <row r="39" spans="1:25" x14ac:dyDescent="0.25">
      <c r="A39" s="55" t="s">
        <v>62</v>
      </c>
    </row>
    <row r="40" spans="1:25" x14ac:dyDescent="0.25">
      <c r="A40" s="3" t="s">
        <v>44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8"/>
      <c r="T40" s="18"/>
      <c r="U40" s="18"/>
      <c r="V40" s="18"/>
      <c r="W40" s="18"/>
      <c r="X40" s="6"/>
      <c r="Y40" s="7"/>
    </row>
    <row r="41" spans="1:25" x14ac:dyDescent="0.25">
      <c r="A41" s="35" t="s">
        <v>19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6"/>
      <c r="T41" s="6"/>
      <c r="U41" s="6"/>
      <c r="V41" s="6"/>
      <c r="W41" s="6"/>
      <c r="X41" s="6"/>
      <c r="Y41" s="7"/>
    </row>
    <row r="42" spans="1:25" s="21" customFormat="1" x14ac:dyDescent="0.25">
      <c r="A42" s="27" t="s">
        <v>53</v>
      </c>
      <c r="B42" s="44" t="s">
        <v>0</v>
      </c>
      <c r="C42" s="44" t="s">
        <v>1</v>
      </c>
      <c r="D42" s="44" t="s">
        <v>2</v>
      </c>
      <c r="E42" s="44" t="s">
        <v>3</v>
      </c>
      <c r="F42" s="44" t="s">
        <v>13</v>
      </c>
      <c r="G42" s="44" t="s">
        <v>14</v>
      </c>
      <c r="H42" s="44" t="s">
        <v>15</v>
      </c>
      <c r="I42" s="44" t="s">
        <v>16</v>
      </c>
      <c r="J42" s="44" t="s">
        <v>17</v>
      </c>
      <c r="K42" s="44" t="s">
        <v>18</v>
      </c>
      <c r="L42" s="44" t="s">
        <v>41</v>
      </c>
      <c r="M42" s="44" t="s">
        <v>46</v>
      </c>
      <c r="N42" s="44" t="s">
        <v>47</v>
      </c>
      <c r="O42" s="44" t="s">
        <v>48</v>
      </c>
      <c r="P42" s="44" t="s">
        <v>49</v>
      </c>
      <c r="Q42" s="44" t="s">
        <v>57</v>
      </c>
      <c r="R42" s="44" t="s">
        <v>59</v>
      </c>
      <c r="S42" s="44" t="s">
        <v>60</v>
      </c>
      <c r="T42" s="44" t="s">
        <v>65</v>
      </c>
      <c r="U42" s="38" t="s">
        <v>67</v>
      </c>
      <c r="V42" s="38" t="s">
        <v>66</v>
      </c>
      <c r="W42" s="38" t="s">
        <v>68</v>
      </c>
      <c r="X42" s="29" t="s">
        <v>4</v>
      </c>
    </row>
    <row r="43" spans="1:25" s="21" customFormat="1" x14ac:dyDescent="0.25">
      <c r="A43" s="42">
        <v>12</v>
      </c>
      <c r="B43" s="45">
        <v>797</v>
      </c>
      <c r="C43" s="45">
        <v>931</v>
      </c>
      <c r="D43" s="45">
        <v>876</v>
      </c>
      <c r="E43" s="45">
        <v>869</v>
      </c>
      <c r="F43" s="45">
        <v>680</v>
      </c>
      <c r="G43" s="45">
        <v>747</v>
      </c>
      <c r="H43" s="45">
        <v>801</v>
      </c>
      <c r="I43" s="45">
        <v>766</v>
      </c>
      <c r="J43" s="45">
        <v>670</v>
      </c>
      <c r="K43" s="45">
        <v>568</v>
      </c>
      <c r="L43" s="45">
        <v>422</v>
      </c>
      <c r="M43" s="45">
        <v>522</v>
      </c>
      <c r="N43" s="45">
        <v>581</v>
      </c>
      <c r="O43" s="45">
        <v>540</v>
      </c>
      <c r="P43" s="45">
        <v>609</v>
      </c>
      <c r="Q43" s="45">
        <v>503</v>
      </c>
      <c r="R43" s="45">
        <v>367</v>
      </c>
      <c r="S43" s="45">
        <v>422</v>
      </c>
      <c r="T43" s="45">
        <v>460</v>
      </c>
      <c r="U43" s="45">
        <v>361</v>
      </c>
      <c r="V43" s="65">
        <v>474</v>
      </c>
      <c r="W43" s="64">
        <f>SUM(B43:V43)</f>
        <v>12966</v>
      </c>
      <c r="X43" s="31">
        <f>AVERAGE(B43:V43)</f>
        <v>617.42857142857144</v>
      </c>
    </row>
    <row r="44" spans="1:25" x14ac:dyDescent="0.25">
      <c r="A44" s="37">
        <v>20</v>
      </c>
      <c r="B44" s="63">
        <v>64</v>
      </c>
      <c r="C44" s="63">
        <v>61</v>
      </c>
      <c r="D44" s="63">
        <v>71</v>
      </c>
      <c r="E44" s="63">
        <v>69</v>
      </c>
      <c r="F44" s="63">
        <v>70</v>
      </c>
      <c r="G44" s="63">
        <v>69</v>
      </c>
      <c r="H44" s="63">
        <v>67</v>
      </c>
      <c r="I44" s="63">
        <v>83</v>
      </c>
      <c r="J44" s="63">
        <v>68</v>
      </c>
      <c r="K44" s="63">
        <v>51</v>
      </c>
      <c r="L44" s="63">
        <v>40</v>
      </c>
      <c r="M44" s="63">
        <v>39</v>
      </c>
      <c r="N44" s="63">
        <v>59</v>
      </c>
      <c r="O44" s="63">
        <v>66</v>
      </c>
      <c r="P44" s="63">
        <v>45</v>
      </c>
      <c r="Q44" s="63">
        <v>26</v>
      </c>
      <c r="R44" s="63">
        <v>45</v>
      </c>
      <c r="S44" s="63">
        <v>35</v>
      </c>
      <c r="T44" s="63">
        <v>43</v>
      </c>
      <c r="U44" s="40">
        <v>40</v>
      </c>
      <c r="V44" s="40">
        <v>55</v>
      </c>
      <c r="W44" s="40">
        <f>SUM(B44:V44)</f>
        <v>1166</v>
      </c>
      <c r="X44" s="31">
        <f>AVERAGE(B44:V44)</f>
        <v>55.523809523809526</v>
      </c>
    </row>
    <row r="45" spans="1:25" x14ac:dyDescent="0.25">
      <c r="A45" s="37">
        <v>21</v>
      </c>
      <c r="B45" s="63">
        <v>47</v>
      </c>
      <c r="C45" s="63">
        <v>93</v>
      </c>
      <c r="D45" s="63">
        <v>74</v>
      </c>
      <c r="E45" s="63">
        <v>62</v>
      </c>
      <c r="F45" s="63">
        <v>59</v>
      </c>
      <c r="G45" s="63">
        <v>85</v>
      </c>
      <c r="H45" s="63">
        <v>92</v>
      </c>
      <c r="I45" s="63">
        <v>54</v>
      </c>
      <c r="J45" s="63">
        <v>93</v>
      </c>
      <c r="K45" s="63">
        <v>67</v>
      </c>
      <c r="L45" s="63">
        <v>51</v>
      </c>
      <c r="M45" s="63">
        <v>43</v>
      </c>
      <c r="N45" s="63">
        <v>44</v>
      </c>
      <c r="O45" s="63">
        <v>68</v>
      </c>
      <c r="P45" s="63">
        <v>41</v>
      </c>
      <c r="Q45" s="63">
        <v>38</v>
      </c>
      <c r="R45" s="63">
        <v>52</v>
      </c>
      <c r="S45" s="63">
        <v>46</v>
      </c>
      <c r="T45" s="63">
        <v>40</v>
      </c>
      <c r="U45" s="40">
        <v>59</v>
      </c>
      <c r="V45" s="40">
        <v>56</v>
      </c>
      <c r="W45" s="40">
        <f t="shared" ref="W45:W55" si="3">SUM(B45:V45)</f>
        <v>1264</v>
      </c>
      <c r="X45" s="31">
        <f t="shared" ref="X45:X55" si="4">AVERAGE(B45:V45)</f>
        <v>60.19047619047619</v>
      </c>
      <c r="Y45" s="11"/>
    </row>
    <row r="46" spans="1:25" x14ac:dyDescent="0.25">
      <c r="A46" s="37">
        <v>22</v>
      </c>
      <c r="B46" s="63">
        <v>82</v>
      </c>
      <c r="C46" s="63">
        <v>63</v>
      </c>
      <c r="D46" s="63">
        <v>40</v>
      </c>
      <c r="E46" s="63">
        <v>58</v>
      </c>
      <c r="F46" s="63">
        <v>99</v>
      </c>
      <c r="G46" s="63">
        <v>76</v>
      </c>
      <c r="H46" s="63">
        <v>69</v>
      </c>
      <c r="I46" s="63">
        <v>102</v>
      </c>
      <c r="J46" s="63">
        <v>61</v>
      </c>
      <c r="K46" s="63">
        <v>99</v>
      </c>
      <c r="L46" s="63">
        <v>48</v>
      </c>
      <c r="M46" s="63">
        <v>40</v>
      </c>
      <c r="N46" s="63">
        <v>71</v>
      </c>
      <c r="O46" s="63">
        <v>35</v>
      </c>
      <c r="P46" s="63">
        <v>39</v>
      </c>
      <c r="Q46" s="63">
        <v>70</v>
      </c>
      <c r="R46" s="63">
        <v>47</v>
      </c>
      <c r="S46" s="63">
        <v>35</v>
      </c>
      <c r="T46" s="63">
        <v>37</v>
      </c>
      <c r="U46" s="40">
        <v>35</v>
      </c>
      <c r="V46" s="40">
        <v>72</v>
      </c>
      <c r="W46" s="40">
        <f t="shared" si="3"/>
        <v>1278</v>
      </c>
      <c r="X46" s="31">
        <f t="shared" si="4"/>
        <v>60.857142857142854</v>
      </c>
      <c r="Y46" s="11"/>
    </row>
    <row r="47" spans="1:25" x14ac:dyDescent="0.25">
      <c r="A47" s="37">
        <v>23</v>
      </c>
      <c r="B47" s="63">
        <v>105</v>
      </c>
      <c r="C47" s="63">
        <v>81</v>
      </c>
      <c r="D47" s="63">
        <v>54</v>
      </c>
      <c r="E47" s="63">
        <v>57</v>
      </c>
      <c r="F47" s="63">
        <v>71</v>
      </c>
      <c r="G47" s="63">
        <v>90</v>
      </c>
      <c r="H47" s="63">
        <v>80</v>
      </c>
      <c r="I47" s="63">
        <v>73</v>
      </c>
      <c r="J47" s="63">
        <v>83</v>
      </c>
      <c r="K47" s="63">
        <v>105</v>
      </c>
      <c r="L47" s="63">
        <v>111</v>
      </c>
      <c r="M47" s="63">
        <v>76</v>
      </c>
      <c r="N47" s="63">
        <v>85</v>
      </c>
      <c r="O47" s="63">
        <v>49</v>
      </c>
      <c r="P47" s="63">
        <v>77</v>
      </c>
      <c r="Q47" s="63">
        <v>62</v>
      </c>
      <c r="R47" s="63">
        <v>48</v>
      </c>
      <c r="S47" s="63">
        <v>66</v>
      </c>
      <c r="T47" s="63">
        <v>48</v>
      </c>
      <c r="U47" s="40">
        <v>21</v>
      </c>
      <c r="V47" s="40">
        <v>42</v>
      </c>
      <c r="W47" s="40">
        <f t="shared" si="3"/>
        <v>1484</v>
      </c>
      <c r="X47" s="31">
        <f t="shared" si="4"/>
        <v>70.666666666666671</v>
      </c>
      <c r="Y47" s="11"/>
    </row>
    <row r="48" spans="1:25" x14ac:dyDescent="0.25">
      <c r="A48" s="37">
        <v>24</v>
      </c>
      <c r="B48" s="63">
        <v>77</v>
      </c>
      <c r="C48" s="63">
        <v>54</v>
      </c>
      <c r="D48" s="63">
        <v>88</v>
      </c>
      <c r="E48" s="63">
        <v>98</v>
      </c>
      <c r="F48" s="63">
        <v>92</v>
      </c>
      <c r="G48" s="63">
        <v>68</v>
      </c>
      <c r="H48" s="63">
        <v>49</v>
      </c>
      <c r="I48" s="63">
        <v>77</v>
      </c>
      <c r="J48" s="63">
        <v>121</v>
      </c>
      <c r="K48" s="63">
        <v>92</v>
      </c>
      <c r="L48" s="63">
        <v>50</v>
      </c>
      <c r="M48" s="63">
        <v>60</v>
      </c>
      <c r="N48" s="63">
        <v>48</v>
      </c>
      <c r="O48" s="63">
        <v>85</v>
      </c>
      <c r="P48" s="63">
        <v>69</v>
      </c>
      <c r="Q48" s="63">
        <v>38</v>
      </c>
      <c r="R48" s="63">
        <v>50</v>
      </c>
      <c r="S48" s="63">
        <v>30</v>
      </c>
      <c r="T48" s="63">
        <v>35</v>
      </c>
      <c r="U48" s="40">
        <v>18</v>
      </c>
      <c r="V48" s="40">
        <v>28</v>
      </c>
      <c r="W48" s="40">
        <f t="shared" si="3"/>
        <v>1327</v>
      </c>
      <c r="X48" s="31">
        <f t="shared" si="4"/>
        <v>63.19047619047619</v>
      </c>
      <c r="Y48" s="11"/>
    </row>
    <row r="49" spans="1:30" x14ac:dyDescent="0.25">
      <c r="A49" s="37">
        <v>25</v>
      </c>
      <c r="B49" s="63">
        <v>77</v>
      </c>
      <c r="C49" s="63">
        <v>75</v>
      </c>
      <c r="D49" s="63">
        <v>59</v>
      </c>
      <c r="E49" s="63">
        <v>85</v>
      </c>
      <c r="F49" s="63">
        <v>76</v>
      </c>
      <c r="G49" s="63">
        <v>48</v>
      </c>
      <c r="H49" s="63">
        <v>36</v>
      </c>
      <c r="I49" s="63">
        <v>68</v>
      </c>
      <c r="J49" s="63">
        <v>64</v>
      </c>
      <c r="K49" s="63">
        <v>54</v>
      </c>
      <c r="L49" s="63">
        <v>87</v>
      </c>
      <c r="M49" s="63">
        <v>62</v>
      </c>
      <c r="N49" s="63">
        <v>34</v>
      </c>
      <c r="O49" s="63">
        <v>41</v>
      </c>
      <c r="P49" s="63">
        <v>57</v>
      </c>
      <c r="Q49" s="63">
        <v>60</v>
      </c>
      <c r="R49" s="63">
        <v>47</v>
      </c>
      <c r="S49" s="63">
        <v>21</v>
      </c>
      <c r="T49" s="63">
        <v>27</v>
      </c>
      <c r="U49" s="40">
        <v>21</v>
      </c>
      <c r="V49" s="40">
        <v>34</v>
      </c>
      <c r="W49" s="40">
        <f t="shared" si="3"/>
        <v>1133</v>
      </c>
      <c r="X49" s="31">
        <f t="shared" si="4"/>
        <v>53.952380952380949</v>
      </c>
      <c r="Y49" s="11"/>
    </row>
    <row r="50" spans="1:30" x14ac:dyDescent="0.25">
      <c r="A50" s="37">
        <v>26</v>
      </c>
      <c r="B50" s="63">
        <v>66</v>
      </c>
      <c r="C50" s="63">
        <v>87</v>
      </c>
      <c r="D50" s="63">
        <v>83</v>
      </c>
      <c r="E50" s="63">
        <v>85</v>
      </c>
      <c r="F50" s="63">
        <v>114</v>
      </c>
      <c r="G50" s="63">
        <v>50</v>
      </c>
      <c r="H50" s="63">
        <v>70</v>
      </c>
      <c r="I50" s="63">
        <v>55</v>
      </c>
      <c r="J50" s="63">
        <v>104</v>
      </c>
      <c r="K50" s="63">
        <v>79</v>
      </c>
      <c r="L50" s="63">
        <v>56</v>
      </c>
      <c r="M50" s="63">
        <v>44</v>
      </c>
      <c r="N50" s="63">
        <v>63</v>
      </c>
      <c r="O50" s="63">
        <v>35</v>
      </c>
      <c r="P50" s="63">
        <v>78</v>
      </c>
      <c r="Q50" s="63">
        <v>68</v>
      </c>
      <c r="R50" s="63">
        <v>50</v>
      </c>
      <c r="S50" s="63">
        <v>30</v>
      </c>
      <c r="T50" s="63">
        <v>47</v>
      </c>
      <c r="U50" s="40">
        <v>34</v>
      </c>
      <c r="V50" s="40">
        <v>29</v>
      </c>
      <c r="W50" s="40">
        <f t="shared" si="3"/>
        <v>1327</v>
      </c>
      <c r="X50" s="31">
        <f t="shared" si="4"/>
        <v>63.19047619047619</v>
      </c>
      <c r="Y50" s="11"/>
    </row>
    <row r="51" spans="1:30" x14ac:dyDescent="0.25">
      <c r="A51" s="37">
        <v>27</v>
      </c>
      <c r="B51" s="63">
        <v>57</v>
      </c>
      <c r="C51" s="63">
        <v>70</v>
      </c>
      <c r="D51" s="63">
        <v>87</v>
      </c>
      <c r="E51" s="63">
        <v>109</v>
      </c>
      <c r="F51" s="63">
        <v>47</v>
      </c>
      <c r="G51" s="63">
        <v>76</v>
      </c>
      <c r="H51" s="63">
        <v>56</v>
      </c>
      <c r="I51" s="63">
        <v>56</v>
      </c>
      <c r="J51" s="63">
        <v>83</v>
      </c>
      <c r="K51" s="63">
        <v>67</v>
      </c>
      <c r="L51" s="63">
        <v>56</v>
      </c>
      <c r="M51" s="63">
        <v>78</v>
      </c>
      <c r="N51" s="63">
        <v>54</v>
      </c>
      <c r="O51" s="63">
        <v>60</v>
      </c>
      <c r="P51" s="63">
        <v>67</v>
      </c>
      <c r="Q51" s="63">
        <v>69</v>
      </c>
      <c r="R51" s="63">
        <v>42</v>
      </c>
      <c r="S51" s="63">
        <v>30</v>
      </c>
      <c r="T51" s="63">
        <v>49</v>
      </c>
      <c r="U51" s="40">
        <v>38</v>
      </c>
      <c r="V51" s="40">
        <v>53</v>
      </c>
      <c r="W51" s="40">
        <f t="shared" si="3"/>
        <v>1304</v>
      </c>
      <c r="X51" s="31">
        <f t="shared" si="4"/>
        <v>62.095238095238095</v>
      </c>
      <c r="Y51" s="11"/>
    </row>
    <row r="52" spans="1:30" x14ac:dyDescent="0.25">
      <c r="A52" s="37">
        <v>28</v>
      </c>
      <c r="B52" s="63">
        <v>60</v>
      </c>
      <c r="C52" s="63">
        <v>58</v>
      </c>
      <c r="D52" s="63">
        <v>69</v>
      </c>
      <c r="E52" s="63">
        <v>51</v>
      </c>
      <c r="F52" s="63">
        <v>73</v>
      </c>
      <c r="G52" s="63">
        <v>100</v>
      </c>
      <c r="H52" s="63">
        <v>53</v>
      </c>
      <c r="I52" s="63">
        <v>69</v>
      </c>
      <c r="J52" s="63">
        <v>143</v>
      </c>
      <c r="K52" s="63">
        <v>51</v>
      </c>
      <c r="L52" s="63">
        <v>52</v>
      </c>
      <c r="M52" s="63">
        <v>49</v>
      </c>
      <c r="N52" s="63">
        <v>68</v>
      </c>
      <c r="O52" s="63">
        <v>60</v>
      </c>
      <c r="P52" s="63">
        <v>64</v>
      </c>
      <c r="Q52" s="63">
        <v>27</v>
      </c>
      <c r="R52" s="63">
        <v>53</v>
      </c>
      <c r="S52" s="63">
        <v>41</v>
      </c>
      <c r="T52" s="63">
        <v>38</v>
      </c>
      <c r="U52" s="40">
        <v>24</v>
      </c>
      <c r="V52" s="40">
        <v>25</v>
      </c>
      <c r="W52" s="40">
        <f t="shared" si="3"/>
        <v>1228</v>
      </c>
      <c r="X52" s="31">
        <f t="shared" si="4"/>
        <v>58.476190476190474</v>
      </c>
      <c r="Y52" s="11"/>
    </row>
    <row r="53" spans="1:30" x14ac:dyDescent="0.25">
      <c r="A53" s="37">
        <v>29</v>
      </c>
      <c r="B53" s="63">
        <v>61</v>
      </c>
      <c r="C53" s="63">
        <v>64</v>
      </c>
      <c r="D53" s="63">
        <v>77</v>
      </c>
      <c r="E53" s="63">
        <v>80</v>
      </c>
      <c r="F53" s="63">
        <v>61</v>
      </c>
      <c r="G53" s="63">
        <v>56</v>
      </c>
      <c r="H53" s="63">
        <v>82</v>
      </c>
      <c r="I53" s="63">
        <v>80</v>
      </c>
      <c r="J53" s="63">
        <v>71</v>
      </c>
      <c r="K53" s="63">
        <v>61</v>
      </c>
      <c r="L53" s="63">
        <v>55</v>
      </c>
      <c r="M53" s="63">
        <v>84</v>
      </c>
      <c r="N53" s="63">
        <v>65</v>
      </c>
      <c r="O53" s="63">
        <v>56</v>
      </c>
      <c r="P53" s="63">
        <v>45</v>
      </c>
      <c r="Q53" s="63">
        <v>67</v>
      </c>
      <c r="R53" s="63">
        <v>53</v>
      </c>
      <c r="S53" s="63">
        <v>35</v>
      </c>
      <c r="T53" s="63">
        <v>39</v>
      </c>
      <c r="U53" s="40">
        <v>29</v>
      </c>
      <c r="V53" s="40">
        <v>33</v>
      </c>
      <c r="W53" s="40">
        <f t="shared" si="3"/>
        <v>1254</v>
      </c>
      <c r="X53" s="31">
        <f t="shared" si="4"/>
        <v>59.714285714285715</v>
      </c>
      <c r="Y53" s="11"/>
    </row>
    <row r="54" spans="1:30" x14ac:dyDescent="0.25">
      <c r="A54" s="37">
        <v>30</v>
      </c>
      <c r="B54" s="63">
        <v>100</v>
      </c>
      <c r="C54" s="63">
        <v>48</v>
      </c>
      <c r="D54" s="63">
        <v>65</v>
      </c>
      <c r="E54" s="63">
        <v>106</v>
      </c>
      <c r="F54" s="63">
        <v>53</v>
      </c>
      <c r="G54" s="63">
        <v>88</v>
      </c>
      <c r="H54" s="63">
        <v>79</v>
      </c>
      <c r="I54" s="63">
        <v>76</v>
      </c>
      <c r="J54" s="63">
        <v>61</v>
      </c>
      <c r="K54" s="63">
        <v>64</v>
      </c>
      <c r="L54" s="63">
        <v>43</v>
      </c>
      <c r="M54" s="63">
        <v>54</v>
      </c>
      <c r="N54" s="63">
        <v>78</v>
      </c>
      <c r="O54" s="63">
        <v>37</v>
      </c>
      <c r="P54" s="63">
        <v>64</v>
      </c>
      <c r="Q54" s="63">
        <v>62</v>
      </c>
      <c r="R54" s="63">
        <v>66</v>
      </c>
      <c r="S54" s="63">
        <v>46</v>
      </c>
      <c r="T54" s="63">
        <v>30</v>
      </c>
      <c r="U54" s="40">
        <v>32</v>
      </c>
      <c r="V54" s="40">
        <v>40</v>
      </c>
      <c r="W54" s="40">
        <f t="shared" si="3"/>
        <v>1292</v>
      </c>
      <c r="X54" s="31">
        <f t="shared" si="4"/>
        <v>61.523809523809526</v>
      </c>
      <c r="Y54" s="11"/>
    </row>
    <row r="55" spans="1:30" x14ac:dyDescent="0.25">
      <c r="A55" s="37">
        <v>31</v>
      </c>
      <c r="B55" s="63">
        <v>115</v>
      </c>
      <c r="C55" s="63">
        <v>75</v>
      </c>
      <c r="D55" s="63">
        <v>92</v>
      </c>
      <c r="E55" s="63">
        <v>92</v>
      </c>
      <c r="F55" s="63">
        <v>66</v>
      </c>
      <c r="G55" s="63">
        <v>106</v>
      </c>
      <c r="H55" s="63">
        <v>72</v>
      </c>
      <c r="I55" s="63">
        <v>54</v>
      </c>
      <c r="J55" s="63">
        <v>76</v>
      </c>
      <c r="K55" s="63">
        <v>47</v>
      </c>
      <c r="L55" s="63">
        <v>33</v>
      </c>
      <c r="M55" s="63">
        <v>71</v>
      </c>
      <c r="N55" s="63">
        <v>72</v>
      </c>
      <c r="O55" s="63">
        <v>48</v>
      </c>
      <c r="P55" s="63">
        <v>73</v>
      </c>
      <c r="Q55" s="63">
        <v>71</v>
      </c>
      <c r="R55" s="63">
        <v>65</v>
      </c>
      <c r="S55" s="63">
        <v>33</v>
      </c>
      <c r="T55" s="63">
        <v>27</v>
      </c>
      <c r="U55" s="40">
        <v>10</v>
      </c>
      <c r="V55" s="40">
        <v>7</v>
      </c>
      <c r="W55" s="40">
        <f t="shared" si="3"/>
        <v>1305</v>
      </c>
      <c r="X55" s="31">
        <f t="shared" si="4"/>
        <v>62.142857142857146</v>
      </c>
      <c r="Y55" s="11"/>
    </row>
    <row r="56" spans="1:30" ht="21.75" customHeight="1" x14ac:dyDescent="0.25">
      <c r="A56" s="42">
        <v>1</v>
      </c>
      <c r="B56" s="45">
        <v>620</v>
      </c>
      <c r="C56" s="45">
        <v>759</v>
      </c>
      <c r="D56" s="45">
        <v>581</v>
      </c>
      <c r="E56" s="45">
        <v>754</v>
      </c>
      <c r="F56" s="45">
        <v>683</v>
      </c>
      <c r="G56" s="45">
        <v>699</v>
      </c>
      <c r="H56" s="45">
        <v>633</v>
      </c>
      <c r="I56" s="45">
        <v>588</v>
      </c>
      <c r="J56" s="45">
        <v>748</v>
      </c>
      <c r="K56" s="45">
        <v>523</v>
      </c>
      <c r="L56" s="45">
        <v>442</v>
      </c>
      <c r="M56" s="45">
        <v>613</v>
      </c>
      <c r="N56" s="45">
        <v>624</v>
      </c>
      <c r="O56" s="45">
        <v>637</v>
      </c>
      <c r="P56" s="45">
        <v>504</v>
      </c>
      <c r="Q56" s="45">
        <v>559</v>
      </c>
      <c r="R56" s="45">
        <v>389</v>
      </c>
      <c r="S56" s="45">
        <v>427</v>
      </c>
      <c r="T56" s="45">
        <v>427</v>
      </c>
      <c r="U56" s="45">
        <v>394</v>
      </c>
      <c r="V56" s="65">
        <v>397</v>
      </c>
      <c r="W56" s="64">
        <f>SUM(B56:V56)</f>
        <v>12001</v>
      </c>
      <c r="X56" s="31">
        <f>AVERAGE(B56:V56)</f>
        <v>571.47619047619048</v>
      </c>
      <c r="Y56" s="11"/>
    </row>
    <row r="57" spans="1:30" x14ac:dyDescent="0.25">
      <c r="A57" s="37">
        <v>1</v>
      </c>
      <c r="B57" s="63">
        <v>52</v>
      </c>
      <c r="C57" s="63">
        <v>50</v>
      </c>
      <c r="D57" s="63">
        <v>46</v>
      </c>
      <c r="E57" s="63">
        <v>55</v>
      </c>
      <c r="F57" s="63">
        <v>66</v>
      </c>
      <c r="G57" s="63">
        <v>44</v>
      </c>
      <c r="H57" s="63">
        <v>55</v>
      </c>
      <c r="I57" s="63">
        <v>43</v>
      </c>
      <c r="J57" s="63">
        <v>65</v>
      </c>
      <c r="K57" s="63">
        <v>49</v>
      </c>
      <c r="L57" s="63">
        <v>22</v>
      </c>
      <c r="M57" s="63">
        <v>39</v>
      </c>
      <c r="N57" s="63">
        <v>35</v>
      </c>
      <c r="O57" s="63">
        <v>28</v>
      </c>
      <c r="P57" s="63">
        <v>24</v>
      </c>
      <c r="Q57" s="63">
        <v>33</v>
      </c>
      <c r="R57" s="63">
        <v>30</v>
      </c>
      <c r="S57" s="63">
        <v>40</v>
      </c>
      <c r="T57" s="63">
        <v>34</v>
      </c>
      <c r="U57" s="40">
        <v>43</v>
      </c>
      <c r="V57" s="40">
        <v>32</v>
      </c>
      <c r="W57" s="40">
        <f>SUM(B57:V57)</f>
        <v>885</v>
      </c>
      <c r="X57" s="31">
        <f>AVERAGE(B57:V57)</f>
        <v>42.142857142857146</v>
      </c>
      <c r="Y57" s="11"/>
      <c r="Z57" s="11"/>
      <c r="AA57" s="8"/>
      <c r="AD57" s="16"/>
    </row>
    <row r="58" spans="1:30" x14ac:dyDescent="0.25">
      <c r="A58" s="37">
        <v>2</v>
      </c>
      <c r="B58" s="63">
        <v>55</v>
      </c>
      <c r="C58" s="63">
        <v>79</v>
      </c>
      <c r="D58" s="63">
        <v>42</v>
      </c>
      <c r="E58" s="63">
        <v>81</v>
      </c>
      <c r="F58" s="63">
        <v>83</v>
      </c>
      <c r="G58" s="63">
        <v>82</v>
      </c>
      <c r="H58" s="63">
        <v>75</v>
      </c>
      <c r="I58" s="63">
        <v>41</v>
      </c>
      <c r="J58" s="63">
        <v>86</v>
      </c>
      <c r="K58" s="63">
        <v>27</v>
      </c>
      <c r="L58" s="63">
        <v>26</v>
      </c>
      <c r="M58" s="63">
        <v>40</v>
      </c>
      <c r="N58" s="63">
        <v>49</v>
      </c>
      <c r="O58" s="63">
        <v>68</v>
      </c>
      <c r="P58" s="63">
        <v>45</v>
      </c>
      <c r="Q58" s="63">
        <v>70</v>
      </c>
      <c r="R58" s="63">
        <v>27</v>
      </c>
      <c r="S58" s="63">
        <v>41</v>
      </c>
      <c r="T58" s="63">
        <v>21</v>
      </c>
      <c r="U58" s="40">
        <v>32</v>
      </c>
      <c r="V58" s="40">
        <v>39</v>
      </c>
      <c r="W58" s="40">
        <f t="shared" ref="W58:W68" si="5">SUM(B58:V58)</f>
        <v>1109</v>
      </c>
      <c r="X58" s="31">
        <f t="shared" ref="X58:X68" si="6">AVERAGE(B58:V58)</f>
        <v>52.80952380952381</v>
      </c>
      <c r="Y58" s="11"/>
      <c r="Z58" s="11"/>
      <c r="AA58" s="8"/>
      <c r="AD58" s="16"/>
    </row>
    <row r="59" spans="1:30" x14ac:dyDescent="0.25">
      <c r="A59" s="37">
        <v>3</v>
      </c>
      <c r="B59" s="63">
        <v>39</v>
      </c>
      <c r="C59" s="63">
        <v>52</v>
      </c>
      <c r="D59" s="63">
        <v>52</v>
      </c>
      <c r="E59" s="63">
        <v>62</v>
      </c>
      <c r="F59" s="63">
        <v>50</v>
      </c>
      <c r="G59" s="63">
        <v>73</v>
      </c>
      <c r="H59" s="63">
        <v>40</v>
      </c>
      <c r="I59" s="63">
        <v>47</v>
      </c>
      <c r="J59" s="63">
        <v>63</v>
      </c>
      <c r="K59" s="63">
        <v>56</v>
      </c>
      <c r="L59" s="63">
        <v>40</v>
      </c>
      <c r="M59" s="63">
        <v>49</v>
      </c>
      <c r="N59" s="63">
        <v>27</v>
      </c>
      <c r="O59" s="63">
        <v>71</v>
      </c>
      <c r="P59" s="63">
        <v>29</v>
      </c>
      <c r="Q59" s="63">
        <v>50</v>
      </c>
      <c r="R59" s="63">
        <v>21</v>
      </c>
      <c r="S59" s="63">
        <v>10</v>
      </c>
      <c r="T59" s="63">
        <v>32</v>
      </c>
      <c r="U59" s="40">
        <v>43</v>
      </c>
      <c r="V59" s="40">
        <v>44</v>
      </c>
      <c r="W59" s="40">
        <f t="shared" si="5"/>
        <v>950</v>
      </c>
      <c r="X59" s="31">
        <f t="shared" si="6"/>
        <v>45.238095238095241</v>
      </c>
      <c r="Y59" s="11"/>
      <c r="Z59" s="11"/>
      <c r="AA59" s="8"/>
      <c r="AD59" s="16"/>
    </row>
    <row r="60" spans="1:30" x14ac:dyDescent="0.25">
      <c r="A60" s="37">
        <v>4</v>
      </c>
      <c r="B60" s="63">
        <v>46</v>
      </c>
      <c r="C60" s="63">
        <v>89</v>
      </c>
      <c r="D60" s="63">
        <v>61</v>
      </c>
      <c r="E60" s="63">
        <v>64</v>
      </c>
      <c r="F60" s="63">
        <v>42</v>
      </c>
      <c r="G60" s="63">
        <v>49</v>
      </c>
      <c r="H60" s="63">
        <v>49</v>
      </c>
      <c r="I60" s="63">
        <v>52</v>
      </c>
      <c r="J60" s="63">
        <v>65</v>
      </c>
      <c r="K60" s="63">
        <v>55</v>
      </c>
      <c r="L60" s="63">
        <v>25</v>
      </c>
      <c r="M60" s="63">
        <v>29</v>
      </c>
      <c r="N60" s="63">
        <v>59</v>
      </c>
      <c r="O60" s="63">
        <v>62</v>
      </c>
      <c r="P60" s="63">
        <v>50</v>
      </c>
      <c r="Q60" s="63">
        <v>47</v>
      </c>
      <c r="R60" s="63">
        <v>24</v>
      </c>
      <c r="S60" s="63">
        <v>21</v>
      </c>
      <c r="T60" s="63">
        <v>45</v>
      </c>
      <c r="U60" s="40">
        <v>23</v>
      </c>
      <c r="V60" s="40">
        <v>21</v>
      </c>
      <c r="W60" s="40">
        <f t="shared" si="5"/>
        <v>978</v>
      </c>
      <c r="X60" s="31">
        <f t="shared" si="6"/>
        <v>46.571428571428569</v>
      </c>
      <c r="Y60" s="11"/>
      <c r="Z60" s="11"/>
      <c r="AA60" s="8"/>
      <c r="AD60" s="16"/>
    </row>
    <row r="61" spans="1:30" x14ac:dyDescent="0.25">
      <c r="A61" s="37">
        <v>5</v>
      </c>
      <c r="B61" s="63">
        <v>66</v>
      </c>
      <c r="C61" s="63">
        <v>66</v>
      </c>
      <c r="D61" s="63">
        <v>40</v>
      </c>
      <c r="E61" s="63">
        <v>63</v>
      </c>
      <c r="F61" s="63">
        <v>58</v>
      </c>
      <c r="G61" s="63">
        <v>57</v>
      </c>
      <c r="H61" s="63">
        <v>55</v>
      </c>
      <c r="I61" s="63">
        <v>73</v>
      </c>
      <c r="J61" s="63">
        <v>83</v>
      </c>
      <c r="K61" s="63">
        <v>48</v>
      </c>
      <c r="L61" s="63">
        <v>32</v>
      </c>
      <c r="M61" s="63">
        <v>26</v>
      </c>
      <c r="N61" s="63">
        <v>54</v>
      </c>
      <c r="O61" s="63">
        <v>55</v>
      </c>
      <c r="P61" s="63">
        <v>35</v>
      </c>
      <c r="Q61" s="63">
        <v>28</v>
      </c>
      <c r="R61" s="63">
        <v>30</v>
      </c>
      <c r="S61" s="63">
        <v>27</v>
      </c>
      <c r="T61" s="63">
        <v>48</v>
      </c>
      <c r="U61" s="40">
        <v>44</v>
      </c>
      <c r="V61" s="40">
        <v>30</v>
      </c>
      <c r="W61" s="40">
        <f t="shared" si="5"/>
        <v>1018</v>
      </c>
      <c r="X61" s="31">
        <f t="shared" si="6"/>
        <v>48.476190476190474</v>
      </c>
      <c r="Y61" s="11"/>
      <c r="Z61" s="11"/>
      <c r="AA61" s="8"/>
      <c r="AD61" s="16"/>
    </row>
    <row r="62" spans="1:30" x14ac:dyDescent="0.25">
      <c r="A62" s="37">
        <v>6</v>
      </c>
      <c r="B62" s="63">
        <v>36</v>
      </c>
      <c r="C62" s="63">
        <v>32</v>
      </c>
      <c r="D62" s="63">
        <v>42</v>
      </c>
      <c r="E62" s="63">
        <v>46</v>
      </c>
      <c r="F62" s="63">
        <v>51</v>
      </c>
      <c r="G62" s="63">
        <v>48</v>
      </c>
      <c r="H62" s="63">
        <v>33</v>
      </c>
      <c r="I62" s="63">
        <v>39</v>
      </c>
      <c r="J62" s="63">
        <v>37</v>
      </c>
      <c r="K62" s="63">
        <v>23</v>
      </c>
      <c r="L62" s="63">
        <v>32</v>
      </c>
      <c r="M62" s="63">
        <v>41</v>
      </c>
      <c r="N62" s="63">
        <v>38</v>
      </c>
      <c r="O62" s="63">
        <v>34</v>
      </c>
      <c r="P62" s="63">
        <v>32</v>
      </c>
      <c r="Q62" s="63">
        <v>36</v>
      </c>
      <c r="R62" s="63">
        <v>18</v>
      </c>
      <c r="S62" s="63">
        <v>24</v>
      </c>
      <c r="T62" s="63">
        <v>25</v>
      </c>
      <c r="U62" s="40">
        <v>35</v>
      </c>
      <c r="V62" s="40">
        <v>20</v>
      </c>
      <c r="W62" s="40">
        <f t="shared" si="5"/>
        <v>722</v>
      </c>
      <c r="X62" s="31">
        <f t="shared" si="6"/>
        <v>34.38095238095238</v>
      </c>
      <c r="Y62" s="11"/>
      <c r="Z62" s="22"/>
      <c r="AA62" s="23"/>
      <c r="AD62" s="16"/>
    </row>
    <row r="63" spans="1:30" x14ac:dyDescent="0.25">
      <c r="A63" s="37">
        <v>7</v>
      </c>
      <c r="B63" s="63">
        <v>71</v>
      </c>
      <c r="C63" s="63">
        <v>56</v>
      </c>
      <c r="D63" s="63">
        <v>25</v>
      </c>
      <c r="E63" s="63">
        <v>40</v>
      </c>
      <c r="F63" s="63">
        <v>45</v>
      </c>
      <c r="G63" s="63">
        <v>82</v>
      </c>
      <c r="H63" s="63">
        <v>68</v>
      </c>
      <c r="I63" s="63">
        <v>51</v>
      </c>
      <c r="J63" s="63">
        <v>57</v>
      </c>
      <c r="K63" s="63">
        <v>19</v>
      </c>
      <c r="L63" s="63">
        <v>27</v>
      </c>
      <c r="M63" s="63">
        <v>66</v>
      </c>
      <c r="N63" s="63">
        <v>69</v>
      </c>
      <c r="O63" s="63">
        <v>68</v>
      </c>
      <c r="P63" s="63">
        <v>37</v>
      </c>
      <c r="Q63" s="63">
        <v>33</v>
      </c>
      <c r="R63" s="63">
        <v>43</v>
      </c>
      <c r="S63" s="63">
        <v>41</v>
      </c>
      <c r="T63" s="63">
        <v>67</v>
      </c>
      <c r="U63" s="40">
        <v>23</v>
      </c>
      <c r="V63" s="40">
        <v>44</v>
      </c>
      <c r="W63" s="40">
        <f t="shared" si="5"/>
        <v>1032</v>
      </c>
      <c r="X63" s="31">
        <f t="shared" si="6"/>
        <v>49.142857142857146</v>
      </c>
      <c r="Y63" s="11"/>
      <c r="Z63" s="22"/>
      <c r="AA63" s="23"/>
      <c r="AD63" s="16"/>
    </row>
    <row r="64" spans="1:30" x14ac:dyDescent="0.25">
      <c r="A64" s="37">
        <v>8</v>
      </c>
      <c r="B64" s="63">
        <v>57</v>
      </c>
      <c r="C64" s="63">
        <v>69</v>
      </c>
      <c r="D64" s="63">
        <v>42</v>
      </c>
      <c r="E64" s="63">
        <v>65</v>
      </c>
      <c r="F64" s="63">
        <v>47</v>
      </c>
      <c r="G64" s="63">
        <v>41</v>
      </c>
      <c r="H64" s="63">
        <v>60</v>
      </c>
      <c r="I64" s="63">
        <v>58</v>
      </c>
      <c r="J64" s="63">
        <v>30</v>
      </c>
      <c r="K64" s="63">
        <v>41</v>
      </c>
      <c r="L64" s="63">
        <v>36</v>
      </c>
      <c r="M64" s="63">
        <v>58</v>
      </c>
      <c r="N64" s="63">
        <v>79</v>
      </c>
      <c r="O64" s="63">
        <v>42</v>
      </c>
      <c r="P64" s="63">
        <v>64</v>
      </c>
      <c r="Q64" s="63">
        <v>61</v>
      </c>
      <c r="R64" s="63">
        <v>34</v>
      </c>
      <c r="S64" s="63">
        <v>43</v>
      </c>
      <c r="T64" s="63">
        <v>38</v>
      </c>
      <c r="U64" s="40">
        <v>24</v>
      </c>
      <c r="V64" s="40">
        <v>42</v>
      </c>
      <c r="W64" s="40">
        <f t="shared" si="5"/>
        <v>1031</v>
      </c>
      <c r="X64" s="31">
        <f t="shared" si="6"/>
        <v>49.095238095238095</v>
      </c>
      <c r="AD64" s="16"/>
    </row>
    <row r="65" spans="1:30" x14ac:dyDescent="0.25">
      <c r="A65" s="37">
        <v>9</v>
      </c>
      <c r="B65" s="63">
        <v>42</v>
      </c>
      <c r="C65" s="63">
        <v>42</v>
      </c>
      <c r="D65" s="63">
        <v>46</v>
      </c>
      <c r="E65" s="63">
        <v>69</v>
      </c>
      <c r="F65" s="63">
        <v>43</v>
      </c>
      <c r="G65" s="63">
        <v>84</v>
      </c>
      <c r="H65" s="63">
        <v>56</v>
      </c>
      <c r="I65" s="63">
        <v>44</v>
      </c>
      <c r="J65" s="63">
        <v>59</v>
      </c>
      <c r="K65" s="63">
        <v>55</v>
      </c>
      <c r="L65" s="63">
        <v>40</v>
      </c>
      <c r="M65" s="63">
        <v>53</v>
      </c>
      <c r="N65" s="63">
        <v>53</v>
      </c>
      <c r="O65" s="63">
        <v>52</v>
      </c>
      <c r="P65" s="63">
        <v>44</v>
      </c>
      <c r="Q65" s="63">
        <v>56</v>
      </c>
      <c r="R65" s="63">
        <v>61</v>
      </c>
      <c r="S65" s="63">
        <v>28</v>
      </c>
      <c r="T65" s="63">
        <v>35</v>
      </c>
      <c r="U65" s="40">
        <v>30</v>
      </c>
      <c r="V65" s="40">
        <v>16</v>
      </c>
      <c r="W65" s="40">
        <f t="shared" si="5"/>
        <v>1008</v>
      </c>
      <c r="X65" s="31">
        <f t="shared" si="6"/>
        <v>48</v>
      </c>
      <c r="AD65" s="16"/>
    </row>
    <row r="66" spans="1:30" x14ac:dyDescent="0.25">
      <c r="A66" s="37">
        <v>10</v>
      </c>
      <c r="B66" s="63">
        <v>37</v>
      </c>
      <c r="C66" s="63">
        <v>69</v>
      </c>
      <c r="D66" s="63">
        <v>56</v>
      </c>
      <c r="E66" s="63">
        <v>72</v>
      </c>
      <c r="F66" s="63">
        <v>53</v>
      </c>
      <c r="G66" s="63">
        <v>40</v>
      </c>
      <c r="H66" s="63">
        <v>34</v>
      </c>
      <c r="I66" s="63">
        <v>39</v>
      </c>
      <c r="J66" s="63">
        <v>47</v>
      </c>
      <c r="K66" s="63">
        <v>47</v>
      </c>
      <c r="L66" s="63">
        <v>67</v>
      </c>
      <c r="M66" s="63">
        <v>88</v>
      </c>
      <c r="N66" s="63">
        <v>50</v>
      </c>
      <c r="O66" s="63">
        <v>33</v>
      </c>
      <c r="P66" s="63">
        <v>41</v>
      </c>
      <c r="Q66" s="63">
        <v>33</v>
      </c>
      <c r="R66" s="63">
        <v>43</v>
      </c>
      <c r="S66" s="63">
        <v>39</v>
      </c>
      <c r="T66" s="63">
        <v>24</v>
      </c>
      <c r="U66" s="40">
        <v>37</v>
      </c>
      <c r="V66" s="40">
        <v>27</v>
      </c>
      <c r="W66" s="40">
        <f t="shared" si="5"/>
        <v>976</v>
      </c>
      <c r="X66" s="31">
        <f t="shared" si="6"/>
        <v>46.476190476190474</v>
      </c>
    </row>
    <row r="67" spans="1:30" x14ac:dyDescent="0.25">
      <c r="A67" s="37">
        <v>11</v>
      </c>
      <c r="B67" s="63">
        <v>52</v>
      </c>
      <c r="C67" s="63">
        <v>87</v>
      </c>
      <c r="D67" s="63">
        <v>58</v>
      </c>
      <c r="E67" s="63">
        <v>73</v>
      </c>
      <c r="F67" s="63">
        <v>68</v>
      </c>
      <c r="G67" s="63">
        <v>44</v>
      </c>
      <c r="H67" s="63">
        <v>60</v>
      </c>
      <c r="I67" s="63">
        <v>44</v>
      </c>
      <c r="J67" s="63">
        <v>81</v>
      </c>
      <c r="K67" s="63">
        <v>79</v>
      </c>
      <c r="L67" s="63">
        <v>52</v>
      </c>
      <c r="M67" s="63">
        <v>58</v>
      </c>
      <c r="N67" s="63">
        <v>54</v>
      </c>
      <c r="O67" s="63">
        <v>57</v>
      </c>
      <c r="P67" s="63">
        <v>62</v>
      </c>
      <c r="Q67" s="63">
        <v>60</v>
      </c>
      <c r="R67" s="63">
        <v>23</v>
      </c>
      <c r="S67" s="63">
        <v>51</v>
      </c>
      <c r="T67" s="63">
        <v>28</v>
      </c>
      <c r="U67" s="40">
        <v>34</v>
      </c>
      <c r="V67" s="40">
        <v>44</v>
      </c>
      <c r="W67" s="40">
        <f t="shared" si="5"/>
        <v>1169</v>
      </c>
      <c r="X67" s="31">
        <f t="shared" si="6"/>
        <v>55.666666666666664</v>
      </c>
    </row>
    <row r="68" spans="1:30" ht="14.1" customHeight="1" x14ac:dyDescent="0.25">
      <c r="A68" s="37">
        <v>12</v>
      </c>
      <c r="B68" s="63">
        <v>65</v>
      </c>
      <c r="C68" s="63">
        <v>64</v>
      </c>
      <c r="D68" s="63">
        <v>70</v>
      </c>
      <c r="E68" s="63">
        <v>63</v>
      </c>
      <c r="F68" s="63">
        <v>68</v>
      </c>
      <c r="G68" s="63">
        <v>53</v>
      </c>
      <c r="H68" s="63">
        <v>46</v>
      </c>
      <c r="I68" s="63">
        <v>57</v>
      </c>
      <c r="J68" s="63">
        <v>68</v>
      </c>
      <c r="K68" s="63">
        <v>20</v>
      </c>
      <c r="L68" s="63">
        <v>36</v>
      </c>
      <c r="M68" s="63">
        <v>61</v>
      </c>
      <c r="N68" s="63">
        <v>54</v>
      </c>
      <c r="O68" s="63">
        <v>66</v>
      </c>
      <c r="P68" s="63">
        <v>38</v>
      </c>
      <c r="Q68" s="63">
        <v>48</v>
      </c>
      <c r="R68" s="63">
        <v>34</v>
      </c>
      <c r="S68" s="63">
        <v>61</v>
      </c>
      <c r="T68" s="63">
        <v>30</v>
      </c>
      <c r="U68" s="40">
        <v>26</v>
      </c>
      <c r="V68" s="40">
        <v>38</v>
      </c>
      <c r="W68" s="40">
        <f t="shared" si="5"/>
        <v>1066</v>
      </c>
      <c r="X68" s="31">
        <f t="shared" si="6"/>
        <v>50.761904761904759</v>
      </c>
    </row>
    <row r="69" spans="1:30" s="21" customFormat="1" x14ac:dyDescent="0.25">
      <c r="A69" s="43" t="s">
        <v>54</v>
      </c>
      <c r="B69" s="46">
        <v>1417</v>
      </c>
      <c r="C69" s="46">
        <v>1690</v>
      </c>
      <c r="D69" s="46">
        <v>1457</v>
      </c>
      <c r="E69" s="46">
        <v>1623</v>
      </c>
      <c r="F69" s="46">
        <v>1363</v>
      </c>
      <c r="G69" s="46">
        <v>1446</v>
      </c>
      <c r="H69" s="46">
        <v>1434</v>
      </c>
      <c r="I69" s="46">
        <v>1354</v>
      </c>
      <c r="J69" s="46">
        <v>1418</v>
      </c>
      <c r="K69" s="46">
        <v>1091</v>
      </c>
      <c r="L69" s="46">
        <v>864</v>
      </c>
      <c r="M69" s="46">
        <v>1135</v>
      </c>
      <c r="N69" s="46">
        <v>1205</v>
      </c>
      <c r="O69" s="46">
        <v>1177</v>
      </c>
      <c r="P69" s="46">
        <v>1113</v>
      </c>
      <c r="Q69" s="46">
        <v>1062</v>
      </c>
      <c r="R69" s="46">
        <v>756</v>
      </c>
      <c r="S69" s="46">
        <v>849</v>
      </c>
      <c r="T69" s="46">
        <v>891</v>
      </c>
      <c r="U69" s="46">
        <f>SUM(U43,U56)</f>
        <v>755</v>
      </c>
      <c r="V69" s="46">
        <f>SUM(V43,V56)</f>
        <v>871</v>
      </c>
      <c r="W69" s="46">
        <f>SUM(B69:U69)</f>
        <v>24100</v>
      </c>
      <c r="X69" s="31">
        <f>AVERAGE(B69:V69)</f>
        <v>1189.0952380952381</v>
      </c>
    </row>
    <row r="70" spans="1:30" ht="14.1" customHeight="1" x14ac:dyDescent="0.25">
      <c r="A70" s="28" t="s">
        <v>50</v>
      </c>
      <c r="B70" s="30">
        <f>B69/24</f>
        <v>59.041666666666664</v>
      </c>
      <c r="C70" s="30">
        <f t="shared" ref="C70:S70" si="7">C69/24</f>
        <v>70.416666666666671</v>
      </c>
      <c r="D70" s="30">
        <f t="shared" si="7"/>
        <v>60.708333333333336</v>
      </c>
      <c r="E70" s="30">
        <f t="shared" si="7"/>
        <v>67.625</v>
      </c>
      <c r="F70" s="30">
        <f t="shared" si="7"/>
        <v>56.791666666666664</v>
      </c>
      <c r="G70" s="30">
        <f t="shared" si="7"/>
        <v>60.25</v>
      </c>
      <c r="H70" s="30">
        <f t="shared" si="7"/>
        <v>59.75</v>
      </c>
      <c r="I70" s="30">
        <f t="shared" si="7"/>
        <v>56.416666666666664</v>
      </c>
      <c r="J70" s="30">
        <f t="shared" si="7"/>
        <v>59.083333333333336</v>
      </c>
      <c r="K70" s="30">
        <f t="shared" si="7"/>
        <v>45.458333333333336</v>
      </c>
      <c r="L70" s="30">
        <f t="shared" si="7"/>
        <v>36</v>
      </c>
      <c r="M70" s="30">
        <f t="shared" si="7"/>
        <v>47.291666666666664</v>
      </c>
      <c r="N70" s="30">
        <f t="shared" si="7"/>
        <v>50.208333333333336</v>
      </c>
      <c r="O70" s="30">
        <f t="shared" si="7"/>
        <v>49.041666666666664</v>
      </c>
      <c r="P70" s="30">
        <f t="shared" si="7"/>
        <v>46.375</v>
      </c>
      <c r="Q70" s="30">
        <f t="shared" si="7"/>
        <v>44.25</v>
      </c>
      <c r="R70" s="30">
        <f t="shared" si="7"/>
        <v>31.5</v>
      </c>
      <c r="S70" s="30">
        <f t="shared" si="7"/>
        <v>35.375</v>
      </c>
      <c r="T70" s="30">
        <f>T69/24</f>
        <v>37.125</v>
      </c>
      <c r="U70" s="30">
        <f>U69/24</f>
        <v>31.458333333333332</v>
      </c>
      <c r="V70" s="30">
        <f>V69/24</f>
        <v>36.291666666666664</v>
      </c>
      <c r="W70" s="30">
        <f>W69/24</f>
        <v>1004.1666666666666</v>
      </c>
      <c r="X70" s="31">
        <f>AVERAGE(B70:V70)</f>
        <v>49.545634920634924</v>
      </c>
    </row>
    <row r="71" spans="1:30" ht="18" customHeight="1" x14ac:dyDescent="0.25">
      <c r="A71" s="32" t="s">
        <v>12</v>
      </c>
    </row>
    <row r="72" spans="1:30" ht="18" customHeight="1" x14ac:dyDescent="0.25">
      <c r="A72" s="28" t="s">
        <v>51</v>
      </c>
      <c r="B72" s="30">
        <v>71.55263157894737</v>
      </c>
      <c r="C72" s="30">
        <v>66.421052631578945</v>
      </c>
      <c r="D72" s="30">
        <v>68.473684210526315</v>
      </c>
      <c r="E72" s="30">
        <v>76.89473684210526</v>
      </c>
      <c r="F72" s="30">
        <v>68.28947368421052</v>
      </c>
      <c r="G72" s="30">
        <v>68.263157894736835</v>
      </c>
      <c r="H72" s="30">
        <v>66.578947368421055</v>
      </c>
      <c r="I72" s="30">
        <v>60.710526315789473</v>
      </c>
      <c r="J72" s="30">
        <v>68.65789473684211</v>
      </c>
      <c r="K72" s="30">
        <v>63.526315789473685</v>
      </c>
      <c r="L72" s="30">
        <v>51.89473684210526</v>
      </c>
      <c r="M72" s="30">
        <v>57.815789473684212</v>
      </c>
      <c r="N72" s="30">
        <v>54.815789473684212</v>
      </c>
      <c r="O72" s="30">
        <v>49.736842105263158</v>
      </c>
      <c r="P72" s="30">
        <v>53.368421052631582</v>
      </c>
      <c r="Q72" s="30">
        <v>53.210526315789473</v>
      </c>
      <c r="R72" s="30">
        <v>47.210526315789473</v>
      </c>
      <c r="S72" s="30">
        <v>39.921052631578945</v>
      </c>
      <c r="T72" s="30">
        <v>40.89473684210526</v>
      </c>
      <c r="U72" s="30">
        <f>(1134+1176-U69)/(62-24)</f>
        <v>40.921052631578945</v>
      </c>
      <c r="V72" s="30">
        <v>34.8947</v>
      </c>
      <c r="W72" s="30">
        <f>SUM(B72:V72)</f>
        <v>1204.0525947368417</v>
      </c>
      <c r="X72" s="31">
        <f>AVERAGE(B72:V72)</f>
        <v>57.335837844611511</v>
      </c>
    </row>
    <row r="73" spans="1:30" x14ac:dyDescent="0.25">
      <c r="A73" s="13" t="s">
        <v>58</v>
      </c>
      <c r="N73" s="19"/>
      <c r="O73" s="19"/>
      <c r="P73" s="19"/>
      <c r="Q73" s="19"/>
    </row>
    <row r="75" spans="1:30" x14ac:dyDescent="0.25">
      <c r="A75" s="14"/>
    </row>
    <row r="76" spans="1:30" x14ac:dyDescent="0.25">
      <c r="A76" s="54" t="s">
        <v>63</v>
      </c>
    </row>
    <row r="77" spans="1:30" x14ac:dyDescent="0.25">
      <c r="A77" s="27" t="s">
        <v>53</v>
      </c>
      <c r="B77" s="44" t="s">
        <v>0</v>
      </c>
      <c r="C77" s="44" t="s">
        <v>1</v>
      </c>
      <c r="D77" s="44" t="s">
        <v>2</v>
      </c>
      <c r="E77" s="44" t="s">
        <v>3</v>
      </c>
      <c r="F77" s="44" t="s">
        <v>13</v>
      </c>
      <c r="G77" s="44" t="s">
        <v>14</v>
      </c>
      <c r="H77" s="44" t="s">
        <v>15</v>
      </c>
      <c r="I77" s="44" t="s">
        <v>16</v>
      </c>
      <c r="J77" s="44" t="s">
        <v>17</v>
      </c>
      <c r="K77" s="44" t="s">
        <v>18</v>
      </c>
      <c r="L77" s="44" t="s">
        <v>41</v>
      </c>
      <c r="M77" s="44" t="s">
        <v>46</v>
      </c>
      <c r="N77" s="56" t="s">
        <v>47</v>
      </c>
      <c r="O77" s="56" t="s">
        <v>48</v>
      </c>
      <c r="P77" s="56" t="s">
        <v>49</v>
      </c>
      <c r="Q77" s="56" t="s">
        <v>57</v>
      </c>
      <c r="R77" s="56" t="s">
        <v>59</v>
      </c>
      <c r="S77" s="56" t="s">
        <v>60</v>
      </c>
      <c r="T77" s="44" t="s">
        <v>65</v>
      </c>
      <c r="U77" s="38" t="s">
        <v>67</v>
      </c>
      <c r="V77" s="38" t="s">
        <v>66</v>
      </c>
      <c r="W77" s="38" t="s">
        <v>68</v>
      </c>
      <c r="X77" s="29" t="s">
        <v>4</v>
      </c>
    </row>
    <row r="78" spans="1:30" x14ac:dyDescent="0.25">
      <c r="A78" s="42">
        <v>12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57">
        <v>1364</v>
      </c>
      <c r="O78" s="57">
        <v>1225</v>
      </c>
      <c r="P78" s="57">
        <v>1578</v>
      </c>
      <c r="Q78" s="57">
        <v>1377</v>
      </c>
      <c r="R78" s="57">
        <v>905</v>
      </c>
      <c r="S78" s="57">
        <v>883</v>
      </c>
      <c r="T78" s="57">
        <v>1298</v>
      </c>
      <c r="U78" s="57">
        <f>SUM(U79:U90)</f>
        <v>1414</v>
      </c>
      <c r="V78" s="57">
        <f>SUM(V79:V90)</f>
        <v>1757</v>
      </c>
      <c r="W78" s="57">
        <f>SUM(N78:V78)</f>
        <v>11801</v>
      </c>
      <c r="X78" s="31">
        <f>AVERAGE(N78:V78)</f>
        <v>1311.2222222222222</v>
      </c>
    </row>
    <row r="79" spans="1:30" x14ac:dyDescent="0.25">
      <c r="A79" s="37">
        <v>20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>
        <v>101</v>
      </c>
      <c r="O79" s="40">
        <v>107</v>
      </c>
      <c r="P79" s="40">
        <v>121</v>
      </c>
      <c r="Q79" s="40">
        <v>173</v>
      </c>
      <c r="R79" s="40">
        <v>107</v>
      </c>
      <c r="S79" s="40">
        <v>57</v>
      </c>
      <c r="T79" s="40">
        <v>130</v>
      </c>
      <c r="U79" s="40">
        <v>186</v>
      </c>
      <c r="V79" s="40">
        <v>176</v>
      </c>
      <c r="W79" s="40">
        <f>SUM(N79:V79)</f>
        <v>1158</v>
      </c>
      <c r="X79" s="31">
        <f>AVERAGE(N79:V79)</f>
        <v>128.66666666666666</v>
      </c>
    </row>
    <row r="80" spans="1:30" x14ac:dyDescent="0.25">
      <c r="A80" s="37">
        <v>21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>
        <v>90</v>
      </c>
      <c r="O80" s="40">
        <v>96</v>
      </c>
      <c r="P80" s="40">
        <v>201</v>
      </c>
      <c r="Q80" s="40">
        <v>206</v>
      </c>
      <c r="R80" s="40">
        <v>68</v>
      </c>
      <c r="S80" s="40">
        <v>59</v>
      </c>
      <c r="T80" s="40">
        <v>150</v>
      </c>
      <c r="U80" s="40">
        <v>124</v>
      </c>
      <c r="V80" s="40">
        <v>179</v>
      </c>
      <c r="W80" s="40">
        <f t="shared" ref="W80:W90" si="8">SUM(N80:V80)</f>
        <v>1173</v>
      </c>
      <c r="X80" s="31">
        <f t="shared" ref="X80:X90" si="9">AVERAGE(N80:V80)</f>
        <v>130.33333333333334</v>
      </c>
    </row>
    <row r="81" spans="1:24" x14ac:dyDescent="0.25">
      <c r="A81" s="37">
        <v>22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>
        <v>135</v>
      </c>
      <c r="O81" s="40">
        <v>116</v>
      </c>
      <c r="P81" s="40">
        <v>181</v>
      </c>
      <c r="Q81" s="40">
        <v>168</v>
      </c>
      <c r="R81" s="40">
        <v>70</v>
      </c>
      <c r="S81" s="40">
        <v>76</v>
      </c>
      <c r="T81" s="40">
        <v>120</v>
      </c>
      <c r="U81" s="40">
        <v>102</v>
      </c>
      <c r="V81" s="40">
        <v>218</v>
      </c>
      <c r="W81" s="40">
        <f t="shared" si="8"/>
        <v>1186</v>
      </c>
      <c r="X81" s="31">
        <f t="shared" si="9"/>
        <v>131.77777777777777</v>
      </c>
    </row>
    <row r="82" spans="1:24" x14ac:dyDescent="0.25">
      <c r="A82" s="37">
        <v>23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>
        <v>81</v>
      </c>
      <c r="O82" s="40">
        <v>154</v>
      </c>
      <c r="P82" s="40">
        <v>148</v>
      </c>
      <c r="Q82" s="40">
        <v>126</v>
      </c>
      <c r="R82" s="40">
        <v>68</v>
      </c>
      <c r="S82" s="40">
        <v>71</v>
      </c>
      <c r="T82" s="40">
        <v>99</v>
      </c>
      <c r="U82" s="40">
        <v>87</v>
      </c>
      <c r="V82" s="40">
        <v>172</v>
      </c>
      <c r="W82" s="40">
        <f t="shared" si="8"/>
        <v>1006</v>
      </c>
      <c r="X82" s="31">
        <f t="shared" si="9"/>
        <v>111.77777777777777</v>
      </c>
    </row>
    <row r="83" spans="1:24" x14ac:dyDescent="0.25">
      <c r="A83" s="37">
        <v>24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>
        <v>56</v>
      </c>
      <c r="O83" s="40">
        <v>107</v>
      </c>
      <c r="P83" s="40">
        <v>82</v>
      </c>
      <c r="Q83" s="40">
        <v>84</v>
      </c>
      <c r="R83" s="40">
        <v>47</v>
      </c>
      <c r="S83" s="40">
        <v>62</v>
      </c>
      <c r="T83" s="40">
        <v>97</v>
      </c>
      <c r="U83" s="40">
        <v>58</v>
      </c>
      <c r="V83" s="40">
        <v>105</v>
      </c>
      <c r="W83" s="40">
        <f t="shared" si="8"/>
        <v>698</v>
      </c>
      <c r="X83" s="31">
        <f t="shared" si="9"/>
        <v>77.555555555555557</v>
      </c>
    </row>
    <row r="84" spans="1:24" x14ac:dyDescent="0.25">
      <c r="A84" s="37">
        <v>25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>
        <v>89</v>
      </c>
      <c r="O84" s="40">
        <v>103</v>
      </c>
      <c r="P84" s="40">
        <v>116</v>
      </c>
      <c r="Q84" s="40">
        <v>71</v>
      </c>
      <c r="R84" s="40">
        <v>62</v>
      </c>
      <c r="S84" s="40">
        <v>89</v>
      </c>
      <c r="T84" s="40">
        <v>76</v>
      </c>
      <c r="U84" s="40">
        <v>72</v>
      </c>
      <c r="V84" s="40">
        <v>109</v>
      </c>
      <c r="W84" s="40">
        <f t="shared" si="8"/>
        <v>787</v>
      </c>
      <c r="X84" s="31">
        <f t="shared" si="9"/>
        <v>87.444444444444443</v>
      </c>
    </row>
    <row r="85" spans="1:24" x14ac:dyDescent="0.25">
      <c r="A85" s="37">
        <v>26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>
        <v>78</v>
      </c>
      <c r="O85" s="40">
        <v>123</v>
      </c>
      <c r="P85" s="40">
        <v>147</v>
      </c>
      <c r="Q85" s="40">
        <v>93</v>
      </c>
      <c r="R85" s="40">
        <v>68</v>
      </c>
      <c r="S85" s="40">
        <v>100</v>
      </c>
      <c r="T85" s="40">
        <v>112</v>
      </c>
      <c r="U85" s="40">
        <v>117</v>
      </c>
      <c r="V85" s="40">
        <v>113</v>
      </c>
      <c r="W85" s="40">
        <f t="shared" si="8"/>
        <v>951</v>
      </c>
      <c r="X85" s="31">
        <f t="shared" si="9"/>
        <v>105.66666666666667</v>
      </c>
    </row>
    <row r="86" spans="1:24" x14ac:dyDescent="0.25">
      <c r="A86" s="37">
        <v>27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>
        <v>235</v>
      </c>
      <c r="O86" s="40">
        <v>107</v>
      </c>
      <c r="P86" s="40">
        <v>144</v>
      </c>
      <c r="Q86" s="40">
        <v>92</v>
      </c>
      <c r="R86" s="40">
        <v>84</v>
      </c>
      <c r="S86" s="40">
        <v>63</v>
      </c>
      <c r="T86" s="40">
        <v>113</v>
      </c>
      <c r="U86" s="40">
        <v>166</v>
      </c>
      <c r="V86" s="40">
        <v>209</v>
      </c>
      <c r="W86" s="40">
        <f t="shared" si="8"/>
        <v>1213</v>
      </c>
      <c r="X86" s="31">
        <f t="shared" si="9"/>
        <v>134.77777777777777</v>
      </c>
    </row>
    <row r="87" spans="1:24" x14ac:dyDescent="0.25">
      <c r="A87" s="37">
        <v>28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>
        <v>157</v>
      </c>
      <c r="O87" s="40">
        <v>102</v>
      </c>
      <c r="P87" s="40">
        <v>103</v>
      </c>
      <c r="Q87" s="40">
        <v>122</v>
      </c>
      <c r="R87" s="40">
        <v>106</v>
      </c>
      <c r="S87" s="40">
        <v>73</v>
      </c>
      <c r="T87" s="40">
        <v>87</v>
      </c>
      <c r="U87" s="40">
        <v>198</v>
      </c>
      <c r="V87" s="40">
        <v>141</v>
      </c>
      <c r="W87" s="40">
        <f t="shared" si="8"/>
        <v>1089</v>
      </c>
      <c r="X87" s="31">
        <f t="shared" si="9"/>
        <v>121</v>
      </c>
    </row>
    <row r="88" spans="1:24" x14ac:dyDescent="0.25">
      <c r="A88" s="37">
        <v>29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>
        <v>140</v>
      </c>
      <c r="O88" s="40">
        <v>67</v>
      </c>
      <c r="P88" s="40">
        <v>97</v>
      </c>
      <c r="Q88" s="40">
        <v>69</v>
      </c>
      <c r="R88" s="40">
        <v>61</v>
      </c>
      <c r="S88" s="40">
        <v>61</v>
      </c>
      <c r="T88" s="40">
        <v>129</v>
      </c>
      <c r="U88" s="40">
        <v>133</v>
      </c>
      <c r="V88" s="40">
        <v>126</v>
      </c>
      <c r="W88" s="40">
        <f t="shared" si="8"/>
        <v>883</v>
      </c>
      <c r="X88" s="31">
        <f t="shared" si="9"/>
        <v>98.111111111111114</v>
      </c>
    </row>
    <row r="89" spans="1:24" x14ac:dyDescent="0.25">
      <c r="A89" s="37">
        <v>30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>
        <v>102</v>
      </c>
      <c r="O89" s="40">
        <v>74</v>
      </c>
      <c r="P89" s="40">
        <v>126</v>
      </c>
      <c r="Q89" s="40">
        <v>95</v>
      </c>
      <c r="R89" s="40">
        <v>80</v>
      </c>
      <c r="S89" s="40">
        <v>105</v>
      </c>
      <c r="T89" s="40">
        <v>99</v>
      </c>
      <c r="U89" s="40">
        <v>101</v>
      </c>
      <c r="V89" s="40">
        <v>101</v>
      </c>
      <c r="W89" s="40">
        <f t="shared" si="8"/>
        <v>883</v>
      </c>
      <c r="X89" s="31">
        <f t="shared" si="9"/>
        <v>98.111111111111114</v>
      </c>
    </row>
    <row r="90" spans="1:24" x14ac:dyDescent="0.25">
      <c r="A90" s="37">
        <v>31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>
        <v>100</v>
      </c>
      <c r="O90" s="40">
        <v>69</v>
      </c>
      <c r="P90" s="40">
        <v>112</v>
      </c>
      <c r="Q90" s="40">
        <v>78</v>
      </c>
      <c r="R90" s="40">
        <v>84</v>
      </c>
      <c r="S90" s="40">
        <v>67</v>
      </c>
      <c r="T90" s="40">
        <v>86</v>
      </c>
      <c r="U90" s="40">
        <v>70</v>
      </c>
      <c r="V90" s="40">
        <v>108</v>
      </c>
      <c r="W90" s="40">
        <f t="shared" si="8"/>
        <v>774</v>
      </c>
      <c r="X90" s="31">
        <f t="shared" si="9"/>
        <v>86</v>
      </c>
    </row>
    <row r="91" spans="1:24" x14ac:dyDescent="0.25">
      <c r="A91" s="42">
        <v>1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57">
        <v>1989</v>
      </c>
      <c r="O91" s="57">
        <v>2073</v>
      </c>
      <c r="P91" s="57">
        <v>1403</v>
      </c>
      <c r="Q91" s="57">
        <v>1580</v>
      </c>
      <c r="R91" s="57">
        <v>1060</v>
      </c>
      <c r="S91" s="57">
        <v>1367</v>
      </c>
      <c r="T91" s="57">
        <v>1577</v>
      </c>
      <c r="U91" s="57">
        <f>SUM(U92:U103)</f>
        <v>1626</v>
      </c>
      <c r="V91" s="57">
        <f>SUM(V92:V103)</f>
        <v>1988</v>
      </c>
      <c r="W91" s="57">
        <f>SUM(N91:V91)</f>
        <v>14663</v>
      </c>
      <c r="X91" s="31">
        <f>AVERAGE(N91:V91)</f>
        <v>1629.2222222222222</v>
      </c>
    </row>
    <row r="92" spans="1:24" x14ac:dyDescent="0.25">
      <c r="A92" s="37">
        <v>1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>
        <v>157</v>
      </c>
      <c r="O92" s="40">
        <v>119</v>
      </c>
      <c r="P92" s="40">
        <v>92</v>
      </c>
      <c r="Q92" s="40">
        <v>113</v>
      </c>
      <c r="R92" s="40">
        <v>97</v>
      </c>
      <c r="S92" s="40">
        <v>83</v>
      </c>
      <c r="T92" s="40">
        <v>153</v>
      </c>
      <c r="U92" s="40">
        <v>186</v>
      </c>
      <c r="V92" s="40">
        <v>199</v>
      </c>
      <c r="W92" s="40">
        <f>SUM(N92:V92)</f>
        <v>1199</v>
      </c>
      <c r="X92" s="31">
        <f>AVERAGE(N92:V92)</f>
        <v>133.22222222222223</v>
      </c>
    </row>
    <row r="93" spans="1:24" x14ac:dyDescent="0.25">
      <c r="A93" s="37">
        <v>2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>
        <v>205</v>
      </c>
      <c r="O93" s="40">
        <v>130</v>
      </c>
      <c r="P93" s="40">
        <v>104</v>
      </c>
      <c r="Q93" s="40">
        <v>146</v>
      </c>
      <c r="R93" s="40">
        <v>74</v>
      </c>
      <c r="S93" s="40">
        <v>72</v>
      </c>
      <c r="T93" s="40">
        <v>73</v>
      </c>
      <c r="U93" s="40">
        <v>196</v>
      </c>
      <c r="V93" s="40">
        <v>275</v>
      </c>
      <c r="W93" s="40">
        <f t="shared" ref="W93:W103" si="10">SUM(N93:V93)</f>
        <v>1275</v>
      </c>
      <c r="X93" s="31">
        <f t="shared" ref="X93:X103" si="11">AVERAGE(N93:V93)</f>
        <v>141.66666666666666</v>
      </c>
    </row>
    <row r="94" spans="1:24" x14ac:dyDescent="0.25">
      <c r="A94" s="37">
        <v>3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>
        <v>125</v>
      </c>
      <c r="O94" s="40">
        <v>217</v>
      </c>
      <c r="P94" s="40">
        <v>100</v>
      </c>
      <c r="Q94" s="40">
        <v>130</v>
      </c>
      <c r="R94" s="40">
        <v>71</v>
      </c>
      <c r="S94" s="40">
        <v>43</v>
      </c>
      <c r="T94" s="40">
        <v>87</v>
      </c>
      <c r="U94" s="40">
        <v>145</v>
      </c>
      <c r="V94" s="40">
        <v>151</v>
      </c>
      <c r="W94" s="40">
        <f t="shared" si="10"/>
        <v>1069</v>
      </c>
      <c r="X94" s="31">
        <f>AVERAGE(N94:V94)</f>
        <v>118.77777777777777</v>
      </c>
    </row>
    <row r="95" spans="1:24" x14ac:dyDescent="0.25">
      <c r="A95" s="37">
        <v>4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>
        <v>166</v>
      </c>
      <c r="O95" s="40">
        <v>412</v>
      </c>
      <c r="P95" s="40">
        <v>112</v>
      </c>
      <c r="Q95" s="40">
        <v>117</v>
      </c>
      <c r="R95" s="40">
        <v>85</v>
      </c>
      <c r="S95" s="40">
        <v>78</v>
      </c>
      <c r="T95" s="40">
        <v>164</v>
      </c>
      <c r="U95" s="40">
        <v>164</v>
      </c>
      <c r="V95" s="40">
        <v>223</v>
      </c>
      <c r="W95" s="40">
        <f t="shared" si="10"/>
        <v>1521</v>
      </c>
      <c r="X95" s="31">
        <f t="shared" si="11"/>
        <v>169</v>
      </c>
    </row>
    <row r="96" spans="1:24" x14ac:dyDescent="0.25">
      <c r="A96" s="37">
        <v>5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>
        <v>190</v>
      </c>
      <c r="O96" s="40">
        <v>171</v>
      </c>
      <c r="P96" s="40">
        <v>87</v>
      </c>
      <c r="Q96" s="40">
        <v>139</v>
      </c>
      <c r="R96" s="40">
        <v>129</v>
      </c>
      <c r="S96" s="40">
        <v>74</v>
      </c>
      <c r="T96" s="40">
        <v>200</v>
      </c>
      <c r="U96" s="40">
        <v>171</v>
      </c>
      <c r="V96" s="40">
        <v>160</v>
      </c>
      <c r="W96" s="40">
        <f t="shared" si="10"/>
        <v>1321</v>
      </c>
      <c r="X96" s="31">
        <f t="shared" si="11"/>
        <v>146.77777777777777</v>
      </c>
    </row>
    <row r="97" spans="1:24" x14ac:dyDescent="0.25">
      <c r="A97" s="37">
        <v>6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>
        <v>111</v>
      </c>
      <c r="O97" s="40">
        <v>115</v>
      </c>
      <c r="P97" s="40">
        <v>93</v>
      </c>
      <c r="Q97" s="40">
        <v>104</v>
      </c>
      <c r="R97" s="40">
        <v>53</v>
      </c>
      <c r="S97" s="40">
        <v>96</v>
      </c>
      <c r="T97" s="40">
        <v>101</v>
      </c>
      <c r="U97" s="40">
        <v>150</v>
      </c>
      <c r="V97" s="40">
        <v>116</v>
      </c>
      <c r="W97" s="40">
        <f t="shared" si="10"/>
        <v>939</v>
      </c>
      <c r="X97" s="31">
        <f t="shared" si="11"/>
        <v>104.33333333333333</v>
      </c>
    </row>
    <row r="98" spans="1:24" x14ac:dyDescent="0.25">
      <c r="A98" s="37">
        <v>7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>
        <v>186</v>
      </c>
      <c r="O98" s="40">
        <v>174</v>
      </c>
      <c r="P98" s="40">
        <v>77</v>
      </c>
      <c r="Q98" s="40">
        <v>109</v>
      </c>
      <c r="R98" s="40">
        <v>91</v>
      </c>
      <c r="S98" s="40">
        <v>134</v>
      </c>
      <c r="T98" s="40">
        <v>231</v>
      </c>
      <c r="U98" s="40">
        <v>83</v>
      </c>
      <c r="V98" s="40">
        <v>137</v>
      </c>
      <c r="W98" s="40">
        <f t="shared" si="10"/>
        <v>1222</v>
      </c>
      <c r="X98" s="31">
        <f t="shared" si="11"/>
        <v>135.77777777777777</v>
      </c>
    </row>
    <row r="99" spans="1:24" x14ac:dyDescent="0.25">
      <c r="A99" s="37">
        <v>8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>
        <v>189</v>
      </c>
      <c r="O99" s="40">
        <v>128</v>
      </c>
      <c r="P99" s="40">
        <v>149</v>
      </c>
      <c r="Q99" s="40">
        <v>164</v>
      </c>
      <c r="R99" s="40">
        <v>66</v>
      </c>
      <c r="S99" s="40">
        <v>131</v>
      </c>
      <c r="T99" s="40">
        <v>150</v>
      </c>
      <c r="U99" s="40">
        <v>93</v>
      </c>
      <c r="V99" s="40">
        <v>157</v>
      </c>
      <c r="W99" s="40">
        <f t="shared" si="10"/>
        <v>1227</v>
      </c>
      <c r="X99" s="31">
        <f t="shared" si="11"/>
        <v>136.33333333333334</v>
      </c>
    </row>
    <row r="100" spans="1:24" x14ac:dyDescent="0.25">
      <c r="A100" s="37">
        <v>9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>
        <v>185</v>
      </c>
      <c r="O100" s="40">
        <v>129</v>
      </c>
      <c r="P100" s="40">
        <v>153</v>
      </c>
      <c r="Q100" s="40">
        <v>162</v>
      </c>
      <c r="R100" s="40">
        <v>142</v>
      </c>
      <c r="S100" s="40">
        <v>100</v>
      </c>
      <c r="T100" s="40">
        <v>91</v>
      </c>
      <c r="U100" s="40">
        <v>110</v>
      </c>
      <c r="V100" s="40">
        <v>117</v>
      </c>
      <c r="W100" s="40">
        <f t="shared" si="10"/>
        <v>1189</v>
      </c>
      <c r="X100" s="31">
        <f t="shared" si="11"/>
        <v>132.11111111111111</v>
      </c>
    </row>
    <row r="101" spans="1:24" x14ac:dyDescent="0.25">
      <c r="A101" s="37">
        <v>10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>
        <v>111</v>
      </c>
      <c r="O101" s="40">
        <v>113</v>
      </c>
      <c r="P101" s="40">
        <v>141</v>
      </c>
      <c r="Q101" s="40">
        <v>120</v>
      </c>
      <c r="R101" s="40">
        <v>112</v>
      </c>
      <c r="S101" s="40">
        <v>117</v>
      </c>
      <c r="T101" s="40">
        <v>98</v>
      </c>
      <c r="U101" s="40">
        <v>103</v>
      </c>
      <c r="V101" s="40">
        <v>112</v>
      </c>
      <c r="W101" s="40">
        <f t="shared" si="10"/>
        <v>1027</v>
      </c>
      <c r="X101" s="31">
        <f t="shared" si="11"/>
        <v>114.11111111111111</v>
      </c>
    </row>
    <row r="102" spans="1:24" x14ac:dyDescent="0.25">
      <c r="A102" s="37">
        <v>11</v>
      </c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>
        <v>182</v>
      </c>
      <c r="O102" s="40">
        <v>156</v>
      </c>
      <c r="P102" s="40">
        <v>139</v>
      </c>
      <c r="Q102" s="40">
        <v>157</v>
      </c>
      <c r="R102" s="40">
        <v>66</v>
      </c>
      <c r="S102" s="40">
        <v>151</v>
      </c>
      <c r="T102" s="40">
        <v>110</v>
      </c>
      <c r="U102" s="40">
        <v>102</v>
      </c>
      <c r="V102" s="40">
        <v>178</v>
      </c>
      <c r="W102" s="40">
        <f t="shared" si="10"/>
        <v>1241</v>
      </c>
      <c r="X102" s="31">
        <f t="shared" si="11"/>
        <v>137.88888888888889</v>
      </c>
    </row>
    <row r="103" spans="1:24" x14ac:dyDescent="0.25">
      <c r="A103" s="37">
        <v>12</v>
      </c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>
        <v>182</v>
      </c>
      <c r="O103" s="40">
        <v>209</v>
      </c>
      <c r="P103" s="40">
        <v>156</v>
      </c>
      <c r="Q103" s="40">
        <v>119</v>
      </c>
      <c r="R103" s="40">
        <v>74</v>
      </c>
      <c r="S103" s="40">
        <v>288</v>
      </c>
      <c r="T103" s="40">
        <v>119</v>
      </c>
      <c r="U103" s="40">
        <v>123</v>
      </c>
      <c r="V103" s="40">
        <v>163</v>
      </c>
      <c r="W103" s="40">
        <f t="shared" si="10"/>
        <v>1433</v>
      </c>
      <c r="X103" s="31">
        <f t="shared" si="11"/>
        <v>159.22222222222223</v>
      </c>
    </row>
    <row r="104" spans="1:24" x14ac:dyDescent="0.25">
      <c r="A104" s="43" t="s">
        <v>54</v>
      </c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58">
        <v>3353</v>
      </c>
      <c r="O104" s="58">
        <v>3298</v>
      </c>
      <c r="P104" s="58">
        <v>2981</v>
      </c>
      <c r="Q104" s="58">
        <v>2957</v>
      </c>
      <c r="R104" s="58">
        <v>1965</v>
      </c>
      <c r="S104" s="58">
        <v>2250</v>
      </c>
      <c r="T104" s="58">
        <v>2875</v>
      </c>
      <c r="U104" s="58">
        <f>SUM(U78,U91)</f>
        <v>3040</v>
      </c>
      <c r="V104" s="58">
        <f>SUM(V78,V91)</f>
        <v>3745</v>
      </c>
      <c r="W104" s="58">
        <f>SUM(N104:V104)</f>
        <v>26464</v>
      </c>
      <c r="X104" s="31">
        <f>AVERAGE(N104:V104)</f>
        <v>2940.4444444444443</v>
      </c>
    </row>
    <row r="105" spans="1:24" x14ac:dyDescent="0.25">
      <c r="A105" s="28" t="s">
        <v>50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>
        <f>N104/24</f>
        <v>139.70833333333334</v>
      </c>
      <c r="O105" s="30">
        <f t="shared" ref="O105:U105" si="12">O104/24</f>
        <v>137.41666666666666</v>
      </c>
      <c r="P105" s="30">
        <f t="shared" si="12"/>
        <v>124.20833333333333</v>
      </c>
      <c r="Q105" s="30">
        <f t="shared" si="12"/>
        <v>123.20833333333333</v>
      </c>
      <c r="R105" s="30">
        <f t="shared" si="12"/>
        <v>81.875</v>
      </c>
      <c r="S105" s="30">
        <f t="shared" si="12"/>
        <v>93.75</v>
      </c>
      <c r="T105" s="30">
        <f t="shared" si="12"/>
        <v>119.79166666666667</v>
      </c>
      <c r="U105" s="30">
        <f t="shared" si="12"/>
        <v>126.66666666666667</v>
      </c>
      <c r="V105" s="30">
        <f t="shared" ref="V105" si="13">V104/24</f>
        <v>156.04166666666666</v>
      </c>
      <c r="W105" s="67">
        <f>SUM(N105:V105)</f>
        <v>1102.6666666666665</v>
      </c>
      <c r="X105" s="31">
        <f>AVERAGE(N105:V105)</f>
        <v>122.5185185185185</v>
      </c>
    </row>
    <row r="106" spans="1:24" x14ac:dyDescent="0.25">
      <c r="A106" s="32" t="s">
        <v>12</v>
      </c>
    </row>
    <row r="107" spans="1:24" x14ac:dyDescent="0.25">
      <c r="A107" s="28" t="s">
        <v>51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>
        <v>149.07894736842104</v>
      </c>
      <c r="O107" s="30">
        <v>148.86842105263159</v>
      </c>
      <c r="P107" s="30">
        <v>174.47368421052633</v>
      </c>
      <c r="Q107" s="30">
        <v>160.07894736842104</v>
      </c>
      <c r="R107" s="30">
        <v>125.18421052631579</v>
      </c>
      <c r="S107" s="30">
        <v>110</v>
      </c>
      <c r="T107" s="30">
        <v>134</v>
      </c>
      <c r="U107" s="30">
        <f>(3967+4309-3032)/(62-24)</f>
        <v>138</v>
      </c>
      <c r="V107" s="30">
        <v>161.30000000000001</v>
      </c>
      <c r="W107" s="30">
        <f>SUM(N107:V107)</f>
        <v>1300.9842105263158</v>
      </c>
      <c r="X107" s="31">
        <f>AVERAGE(N107:V107)</f>
        <v>144.55380116959066</v>
      </c>
    </row>
  </sheetData>
  <phoneticPr fontId="4" type="noConversion"/>
  <printOptions gridLines="1"/>
  <pageMargins left="0.75" right="0.75" top="1" bottom="1" header="0.5" footer="0.5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zoomScale="85" zoomScaleNormal="85" workbookViewId="0"/>
  </sheetViews>
  <sheetFormatPr defaultColWidth="9.140625" defaultRowHeight="15" x14ac:dyDescent="0.25"/>
  <cols>
    <col min="1" max="1" width="26.5703125" style="20" customWidth="1"/>
    <col min="2" max="9" width="7.85546875" style="20" customWidth="1"/>
    <col min="10" max="18" width="9.140625" style="20"/>
    <col min="19" max="19" width="6.85546875" style="20" bestFit="1" customWidth="1"/>
    <col min="20" max="20" width="6.85546875" style="20" customWidth="1"/>
    <col min="21" max="23" width="6.85546875" style="66" customWidth="1"/>
    <col min="24" max="24" width="6.85546875" style="20" customWidth="1"/>
    <col min="25" max="16384" width="9.140625" style="20"/>
  </cols>
  <sheetData>
    <row r="1" spans="1:27" ht="26.1" customHeight="1" x14ac:dyDescent="0.25">
      <c r="A1" s="55" t="s">
        <v>62</v>
      </c>
      <c r="B1" s="25"/>
      <c r="C1" s="25"/>
      <c r="D1" s="25"/>
      <c r="E1" s="26"/>
    </row>
    <row r="2" spans="1:27" ht="26.1" customHeight="1" x14ac:dyDescent="0.25">
      <c r="A2" s="24" t="s">
        <v>45</v>
      </c>
      <c r="C2" s="33"/>
      <c r="D2" s="33"/>
      <c r="E2" s="33"/>
    </row>
    <row r="3" spans="1:27" ht="20.25" customHeight="1" x14ac:dyDescent="0.25">
      <c r="A3" s="35" t="s">
        <v>19</v>
      </c>
      <c r="B3" s="33"/>
      <c r="C3" s="33"/>
      <c r="D3" s="33"/>
      <c r="E3" s="33"/>
    </row>
    <row r="4" spans="1:27" s="21" customFormat="1" x14ac:dyDescent="0.25">
      <c r="A4" s="27" t="s">
        <v>52</v>
      </c>
      <c r="B4" s="44" t="s">
        <v>0</v>
      </c>
      <c r="C4" s="44" t="s">
        <v>1</v>
      </c>
      <c r="D4" s="44" t="s">
        <v>2</v>
      </c>
      <c r="E4" s="44" t="s">
        <v>3</v>
      </c>
      <c r="F4" s="44" t="s">
        <v>13</v>
      </c>
      <c r="G4" s="44" t="s">
        <v>14</v>
      </c>
      <c r="H4" s="44" t="s">
        <v>15</v>
      </c>
      <c r="I4" s="44" t="s">
        <v>16</v>
      </c>
      <c r="J4" s="44" t="s">
        <v>17</v>
      </c>
      <c r="K4" s="44" t="s">
        <v>18</v>
      </c>
      <c r="L4" s="44" t="s">
        <v>41</v>
      </c>
      <c r="M4" s="44" t="s">
        <v>46</v>
      </c>
      <c r="N4" s="44" t="s">
        <v>47</v>
      </c>
      <c r="O4" s="44" t="s">
        <v>48</v>
      </c>
      <c r="P4" s="44" t="s">
        <v>49</v>
      </c>
      <c r="Q4" s="44" t="s">
        <v>57</v>
      </c>
      <c r="R4" s="44" t="s">
        <v>59</v>
      </c>
      <c r="S4" s="44" t="s">
        <v>60</v>
      </c>
      <c r="T4" s="60" t="s">
        <v>65</v>
      </c>
      <c r="U4" s="38" t="s">
        <v>67</v>
      </c>
      <c r="V4" s="38" t="s">
        <v>66</v>
      </c>
      <c r="W4" s="38" t="s">
        <v>68</v>
      </c>
      <c r="X4" s="44" t="s">
        <v>4</v>
      </c>
      <c r="Z4" s="9" t="s">
        <v>56</v>
      </c>
      <c r="AA4" s="10"/>
    </row>
    <row r="5" spans="1:27" s="21" customFormat="1" x14ac:dyDescent="0.25">
      <c r="A5" s="51" t="s">
        <v>40</v>
      </c>
      <c r="B5" s="40"/>
      <c r="C5" s="40"/>
      <c r="D5" s="40">
        <v>1</v>
      </c>
      <c r="E5" s="40">
        <v>1</v>
      </c>
      <c r="F5" s="40"/>
      <c r="G5" s="40"/>
      <c r="H5" s="40"/>
      <c r="I5" s="40"/>
      <c r="J5" s="40"/>
      <c r="K5" s="40"/>
      <c r="L5" s="40"/>
      <c r="M5" s="40"/>
      <c r="N5" s="40">
        <v>2</v>
      </c>
      <c r="O5" s="40">
        <v>1</v>
      </c>
      <c r="P5" s="40"/>
      <c r="Q5" s="40">
        <v>1</v>
      </c>
      <c r="R5" s="40"/>
      <c r="S5" s="40"/>
      <c r="T5" s="40"/>
      <c r="U5" s="40"/>
      <c r="V5" s="40"/>
      <c r="W5" s="40">
        <f>SUM(B5:V5)</f>
        <v>6</v>
      </c>
      <c r="X5" s="68">
        <f>AVERAGE(B5:V5)</f>
        <v>1.2</v>
      </c>
      <c r="Z5" s="11">
        <v>2003</v>
      </c>
      <c r="AA5" s="8" t="s">
        <v>7</v>
      </c>
    </row>
    <row r="6" spans="1:27" s="21" customFormat="1" x14ac:dyDescent="0.25">
      <c r="A6" s="51" t="s">
        <v>39</v>
      </c>
      <c r="B6" s="40">
        <v>1</v>
      </c>
      <c r="C6" s="40">
        <v>1</v>
      </c>
      <c r="D6" s="40">
        <v>3</v>
      </c>
      <c r="E6" s="40">
        <v>1</v>
      </c>
      <c r="F6" s="40">
        <v>2</v>
      </c>
      <c r="G6" s="40">
        <v>3</v>
      </c>
      <c r="H6" s="40">
        <v>1</v>
      </c>
      <c r="I6" s="40"/>
      <c r="J6" s="40">
        <v>1</v>
      </c>
      <c r="K6" s="40">
        <v>2</v>
      </c>
      <c r="L6" s="40"/>
      <c r="M6" s="40"/>
      <c r="N6" s="40"/>
      <c r="O6" s="40"/>
      <c r="P6" s="40"/>
      <c r="Q6" s="40">
        <v>1</v>
      </c>
      <c r="R6" s="40"/>
      <c r="S6" s="40"/>
      <c r="T6" s="40"/>
      <c r="U6" s="40">
        <v>1</v>
      </c>
      <c r="V6" s="40"/>
      <c r="W6" s="40">
        <f t="shared" ref="W6:W25" si="0">SUM(B6:V6)</f>
        <v>17</v>
      </c>
      <c r="X6" s="68">
        <f t="shared" ref="X6:X25" si="1">AVERAGE(B6:V6)</f>
        <v>1.5454545454545454</v>
      </c>
      <c r="Z6" s="11">
        <v>2004</v>
      </c>
      <c r="AA6" s="8" t="s">
        <v>9</v>
      </c>
    </row>
    <row r="7" spans="1:27" s="21" customFormat="1" x14ac:dyDescent="0.25">
      <c r="A7" s="51" t="s">
        <v>38</v>
      </c>
      <c r="B7" s="40"/>
      <c r="C7" s="40"/>
      <c r="D7" s="40"/>
      <c r="E7" s="40"/>
      <c r="F7" s="40">
        <v>1</v>
      </c>
      <c r="G7" s="40">
        <v>1</v>
      </c>
      <c r="H7" s="40"/>
      <c r="I7" s="40"/>
      <c r="J7" s="40"/>
      <c r="K7" s="40">
        <v>1</v>
      </c>
      <c r="L7" s="40"/>
      <c r="M7" s="40"/>
      <c r="N7" s="40"/>
      <c r="O7" s="40">
        <v>1</v>
      </c>
      <c r="P7" s="40"/>
      <c r="Q7" s="40"/>
      <c r="R7" s="40"/>
      <c r="S7" s="40"/>
      <c r="T7" s="40"/>
      <c r="U7" s="40"/>
      <c r="V7" s="40"/>
      <c r="W7" s="40">
        <f t="shared" si="0"/>
        <v>4</v>
      </c>
      <c r="X7" s="68">
        <f t="shared" si="1"/>
        <v>1</v>
      </c>
      <c r="Z7" s="11">
        <v>2005</v>
      </c>
      <c r="AA7" s="8" t="s">
        <v>11</v>
      </c>
    </row>
    <row r="8" spans="1:27" s="21" customFormat="1" x14ac:dyDescent="0.25">
      <c r="A8" s="51" t="s">
        <v>37</v>
      </c>
      <c r="B8" s="40">
        <v>2</v>
      </c>
      <c r="C8" s="40"/>
      <c r="D8" s="40"/>
      <c r="E8" s="40">
        <v>3</v>
      </c>
      <c r="F8" s="40">
        <v>4</v>
      </c>
      <c r="G8" s="40">
        <v>1</v>
      </c>
      <c r="H8" s="40">
        <v>2</v>
      </c>
      <c r="I8" s="40">
        <v>2</v>
      </c>
      <c r="J8" s="40">
        <v>1</v>
      </c>
      <c r="K8" s="40">
        <v>1</v>
      </c>
      <c r="L8" s="40"/>
      <c r="M8" s="40">
        <v>1</v>
      </c>
      <c r="N8" s="40">
        <v>1</v>
      </c>
      <c r="O8" s="40"/>
      <c r="P8" s="40"/>
      <c r="Q8" s="40"/>
      <c r="R8" s="40"/>
      <c r="S8" s="40">
        <v>1</v>
      </c>
      <c r="T8" s="40"/>
      <c r="U8" s="40">
        <v>1</v>
      </c>
      <c r="V8" s="40"/>
      <c r="W8" s="40">
        <f t="shared" si="0"/>
        <v>20</v>
      </c>
      <c r="X8" s="68">
        <f t="shared" si="1"/>
        <v>1.6666666666666667</v>
      </c>
      <c r="Z8" s="11">
        <v>2006</v>
      </c>
      <c r="AA8" s="8" t="s">
        <v>5</v>
      </c>
    </row>
    <row r="9" spans="1:27" s="21" customFormat="1" x14ac:dyDescent="0.25">
      <c r="A9" s="51" t="s">
        <v>36</v>
      </c>
      <c r="B9" s="40">
        <v>1</v>
      </c>
      <c r="C9" s="40"/>
      <c r="D9" s="40">
        <v>1</v>
      </c>
      <c r="E9" s="40"/>
      <c r="F9" s="40">
        <v>1</v>
      </c>
      <c r="G9" s="40"/>
      <c r="H9" s="40">
        <v>1</v>
      </c>
      <c r="I9" s="40"/>
      <c r="J9" s="40"/>
      <c r="K9" s="40"/>
      <c r="L9" s="40"/>
      <c r="M9" s="40"/>
      <c r="N9" s="40"/>
      <c r="O9" s="40">
        <v>2</v>
      </c>
      <c r="P9" s="40">
        <v>1</v>
      </c>
      <c r="Q9" s="40"/>
      <c r="R9" s="40"/>
      <c r="S9" s="40"/>
      <c r="T9" s="40"/>
      <c r="U9" s="40">
        <v>1</v>
      </c>
      <c r="V9" s="40"/>
      <c r="W9" s="40">
        <f t="shared" si="0"/>
        <v>8</v>
      </c>
      <c r="X9" s="68">
        <f t="shared" si="1"/>
        <v>1.1428571428571428</v>
      </c>
      <c r="Z9" s="11">
        <v>2007</v>
      </c>
      <c r="AA9" s="8" t="s">
        <v>10</v>
      </c>
    </row>
    <row r="10" spans="1:27" s="21" customFormat="1" x14ac:dyDescent="0.25">
      <c r="A10" s="51" t="s">
        <v>35</v>
      </c>
      <c r="B10" s="40"/>
      <c r="C10" s="40">
        <v>3</v>
      </c>
      <c r="D10" s="40"/>
      <c r="E10" s="40">
        <v>1</v>
      </c>
      <c r="F10" s="40">
        <v>1</v>
      </c>
      <c r="G10" s="40"/>
      <c r="H10" s="40"/>
      <c r="I10" s="40"/>
      <c r="J10" s="40"/>
      <c r="K10" s="40"/>
      <c r="L10" s="40"/>
      <c r="M10" s="40">
        <v>1</v>
      </c>
      <c r="N10" s="40"/>
      <c r="O10" s="40"/>
      <c r="P10" s="40"/>
      <c r="Q10" s="40"/>
      <c r="R10" s="40"/>
      <c r="S10" s="40">
        <v>2</v>
      </c>
      <c r="T10" s="40"/>
      <c r="U10" s="40"/>
      <c r="V10" s="40"/>
      <c r="W10" s="40">
        <f t="shared" si="0"/>
        <v>8</v>
      </c>
      <c r="X10" s="68">
        <f t="shared" si="1"/>
        <v>1.6</v>
      </c>
      <c r="Z10" s="11">
        <v>2008</v>
      </c>
      <c r="AA10" s="8" t="s">
        <v>7</v>
      </c>
    </row>
    <row r="11" spans="1:27" s="21" customFormat="1" x14ac:dyDescent="0.25">
      <c r="A11" s="51" t="s">
        <v>34</v>
      </c>
      <c r="B11" s="40">
        <v>3</v>
      </c>
      <c r="C11" s="40">
        <v>4</v>
      </c>
      <c r="D11" s="40">
        <v>1</v>
      </c>
      <c r="E11" s="40">
        <v>3</v>
      </c>
      <c r="F11" s="40">
        <v>2</v>
      </c>
      <c r="G11" s="40"/>
      <c r="H11" s="40">
        <v>1</v>
      </c>
      <c r="I11" s="40"/>
      <c r="J11" s="40"/>
      <c r="K11" s="40">
        <v>2</v>
      </c>
      <c r="L11" s="40"/>
      <c r="M11" s="40">
        <v>1</v>
      </c>
      <c r="N11" s="40"/>
      <c r="O11" s="40">
        <v>1</v>
      </c>
      <c r="P11" s="40"/>
      <c r="Q11" s="40">
        <v>2</v>
      </c>
      <c r="R11" s="40">
        <v>3</v>
      </c>
      <c r="S11" s="40"/>
      <c r="T11" s="40"/>
      <c r="U11" s="40"/>
      <c r="V11" s="40">
        <v>1</v>
      </c>
      <c r="W11" s="40">
        <f t="shared" si="0"/>
        <v>24</v>
      </c>
      <c r="X11" s="68">
        <f t="shared" si="1"/>
        <v>2</v>
      </c>
      <c r="Z11" s="11">
        <v>2009</v>
      </c>
      <c r="AA11" s="8" t="s">
        <v>8</v>
      </c>
    </row>
    <row r="12" spans="1:27" s="21" customFormat="1" x14ac:dyDescent="0.25">
      <c r="A12" s="51" t="s">
        <v>33</v>
      </c>
      <c r="B12" s="40">
        <v>1</v>
      </c>
      <c r="C12" s="40">
        <v>2</v>
      </c>
      <c r="D12" s="40"/>
      <c r="E12" s="40">
        <v>1</v>
      </c>
      <c r="F12" s="40">
        <v>1</v>
      </c>
      <c r="G12" s="40"/>
      <c r="H12" s="40">
        <v>1</v>
      </c>
      <c r="I12" s="40"/>
      <c r="J12" s="40"/>
      <c r="K12" s="40">
        <v>2</v>
      </c>
      <c r="L12" s="40">
        <v>1</v>
      </c>
      <c r="M12" s="40"/>
      <c r="N12" s="40"/>
      <c r="O12" s="40"/>
      <c r="P12" s="40"/>
      <c r="Q12" s="40">
        <v>3</v>
      </c>
      <c r="R12" s="40">
        <v>1</v>
      </c>
      <c r="S12" s="40"/>
      <c r="T12" s="40">
        <v>3</v>
      </c>
      <c r="U12" s="40"/>
      <c r="V12" s="40"/>
      <c r="W12" s="40">
        <f t="shared" si="0"/>
        <v>16</v>
      </c>
      <c r="X12" s="68">
        <f t="shared" si="1"/>
        <v>1.6</v>
      </c>
      <c r="Z12" s="11">
        <v>2010</v>
      </c>
      <c r="AA12" s="8" t="s">
        <v>9</v>
      </c>
    </row>
    <row r="13" spans="1:27" s="21" customFormat="1" x14ac:dyDescent="0.25">
      <c r="A13" s="51" t="s">
        <v>32</v>
      </c>
      <c r="B13" s="40"/>
      <c r="C13" s="40"/>
      <c r="D13" s="40"/>
      <c r="E13" s="40"/>
      <c r="F13" s="40"/>
      <c r="G13" s="40"/>
      <c r="H13" s="40"/>
      <c r="I13" s="40"/>
      <c r="J13" s="40"/>
      <c r="K13" s="40">
        <v>1</v>
      </c>
      <c r="L13" s="40"/>
      <c r="M13" s="40"/>
      <c r="N13" s="40"/>
      <c r="O13" s="40"/>
      <c r="P13" s="40"/>
      <c r="Q13" s="40">
        <v>1</v>
      </c>
      <c r="R13" s="40"/>
      <c r="S13" s="40"/>
      <c r="T13" s="40"/>
      <c r="U13" s="40"/>
      <c r="V13" s="40"/>
      <c r="W13" s="40">
        <f t="shared" si="0"/>
        <v>2</v>
      </c>
      <c r="X13" s="68">
        <f t="shared" si="1"/>
        <v>1</v>
      </c>
      <c r="Z13" s="11">
        <v>2011</v>
      </c>
      <c r="AA13" s="8" t="s">
        <v>11</v>
      </c>
    </row>
    <row r="14" spans="1:27" s="21" customFormat="1" x14ac:dyDescent="0.25">
      <c r="A14" s="51" t="s">
        <v>31</v>
      </c>
      <c r="B14" s="40"/>
      <c r="C14" s="40">
        <v>3</v>
      </c>
      <c r="D14" s="40">
        <v>1</v>
      </c>
      <c r="E14" s="40"/>
      <c r="F14" s="40">
        <v>1</v>
      </c>
      <c r="G14" s="40"/>
      <c r="H14" s="40"/>
      <c r="I14" s="40">
        <v>3</v>
      </c>
      <c r="J14" s="40"/>
      <c r="K14" s="40"/>
      <c r="L14" s="40">
        <v>2</v>
      </c>
      <c r="M14" s="40"/>
      <c r="N14" s="40">
        <v>2</v>
      </c>
      <c r="O14" s="40">
        <v>4</v>
      </c>
      <c r="P14" s="40">
        <v>1</v>
      </c>
      <c r="Q14" s="40">
        <v>8</v>
      </c>
      <c r="R14" s="40"/>
      <c r="S14" s="40">
        <v>1</v>
      </c>
      <c r="T14" s="40">
        <v>2</v>
      </c>
      <c r="U14" s="40"/>
      <c r="V14" s="40"/>
      <c r="W14" s="40">
        <f t="shared" si="0"/>
        <v>28</v>
      </c>
      <c r="X14" s="68">
        <f t="shared" si="1"/>
        <v>2.5454545454545454</v>
      </c>
      <c r="Z14" s="11">
        <v>2012</v>
      </c>
      <c r="AA14" s="8" t="s">
        <v>10</v>
      </c>
    </row>
    <row r="15" spans="1:27" s="21" customFormat="1" x14ac:dyDescent="0.25">
      <c r="A15" s="51" t="s">
        <v>30</v>
      </c>
      <c r="B15" s="40">
        <v>5</v>
      </c>
      <c r="C15" s="40">
        <v>3</v>
      </c>
      <c r="D15" s="40">
        <v>2</v>
      </c>
      <c r="E15" s="40">
        <v>8</v>
      </c>
      <c r="F15" s="40">
        <v>1</v>
      </c>
      <c r="G15" s="40">
        <v>1</v>
      </c>
      <c r="H15" s="40">
        <v>1</v>
      </c>
      <c r="I15" s="40">
        <v>1</v>
      </c>
      <c r="J15" s="40">
        <v>1</v>
      </c>
      <c r="K15" s="40">
        <v>2</v>
      </c>
      <c r="L15" s="40">
        <v>5</v>
      </c>
      <c r="M15" s="40"/>
      <c r="N15" s="40">
        <v>4</v>
      </c>
      <c r="O15" s="40">
        <v>2</v>
      </c>
      <c r="P15" s="40">
        <v>2</v>
      </c>
      <c r="Q15" s="40">
        <v>5</v>
      </c>
      <c r="R15" s="40">
        <v>1</v>
      </c>
      <c r="S15" s="40">
        <v>1</v>
      </c>
      <c r="T15" s="40">
        <v>4</v>
      </c>
      <c r="U15" s="40">
        <v>3</v>
      </c>
      <c r="V15" s="40">
        <v>1</v>
      </c>
      <c r="W15" s="40">
        <f t="shared" si="0"/>
        <v>53</v>
      </c>
      <c r="X15" s="68">
        <f t="shared" si="1"/>
        <v>2.65</v>
      </c>
      <c r="Z15" s="11">
        <v>2013</v>
      </c>
      <c r="AA15" s="8" t="s">
        <v>6</v>
      </c>
    </row>
    <row r="16" spans="1:27" s="21" customFormat="1" x14ac:dyDescent="0.25">
      <c r="A16" s="51" t="s">
        <v>29</v>
      </c>
      <c r="B16" s="40">
        <v>6</v>
      </c>
      <c r="C16" s="40">
        <v>3</v>
      </c>
      <c r="D16" s="40">
        <v>2</v>
      </c>
      <c r="E16" s="40">
        <v>1</v>
      </c>
      <c r="F16" s="40">
        <v>4</v>
      </c>
      <c r="G16" s="40">
        <v>3</v>
      </c>
      <c r="H16" s="40"/>
      <c r="I16" s="40">
        <v>1</v>
      </c>
      <c r="J16" s="40">
        <v>1</v>
      </c>
      <c r="K16" s="40">
        <v>1</v>
      </c>
      <c r="L16" s="40"/>
      <c r="M16" s="40"/>
      <c r="N16" s="40"/>
      <c r="O16" s="40"/>
      <c r="P16" s="40"/>
      <c r="Q16" s="40"/>
      <c r="R16" s="40">
        <v>5</v>
      </c>
      <c r="S16" s="40"/>
      <c r="T16" s="40">
        <v>3</v>
      </c>
      <c r="U16" s="40"/>
      <c r="V16" s="40">
        <v>1</v>
      </c>
      <c r="W16" s="40">
        <f t="shared" si="0"/>
        <v>31</v>
      </c>
      <c r="X16" s="68">
        <f t="shared" si="1"/>
        <v>2.5833333333333335</v>
      </c>
      <c r="Z16" s="11">
        <v>2014</v>
      </c>
      <c r="AA16" s="8" t="s">
        <v>7</v>
      </c>
    </row>
    <row r="17" spans="1:27" s="21" customFormat="1" x14ac:dyDescent="0.25">
      <c r="A17" s="51" t="s">
        <v>28</v>
      </c>
      <c r="B17" s="40">
        <v>1</v>
      </c>
      <c r="C17" s="40"/>
      <c r="D17" s="40">
        <v>2</v>
      </c>
      <c r="E17" s="40">
        <v>1</v>
      </c>
      <c r="F17" s="40">
        <v>1</v>
      </c>
      <c r="G17" s="40">
        <v>1</v>
      </c>
      <c r="H17" s="40">
        <v>3</v>
      </c>
      <c r="I17" s="40"/>
      <c r="J17" s="40"/>
      <c r="K17" s="40"/>
      <c r="L17" s="40">
        <v>2</v>
      </c>
      <c r="M17" s="40"/>
      <c r="N17" s="40">
        <v>3</v>
      </c>
      <c r="O17" s="40">
        <v>2</v>
      </c>
      <c r="P17" s="40"/>
      <c r="Q17" s="40"/>
      <c r="R17" s="40"/>
      <c r="S17" s="40"/>
      <c r="T17" s="40"/>
      <c r="U17" s="40">
        <v>1</v>
      </c>
      <c r="V17" s="40"/>
      <c r="W17" s="40">
        <f t="shared" si="0"/>
        <v>17</v>
      </c>
      <c r="X17" s="68">
        <f t="shared" si="1"/>
        <v>1.7</v>
      </c>
      <c r="Z17" s="11">
        <v>2015</v>
      </c>
      <c r="AA17" s="8" t="s">
        <v>8</v>
      </c>
    </row>
    <row r="18" spans="1:27" s="21" customFormat="1" x14ac:dyDescent="0.25">
      <c r="A18" s="51" t="s">
        <v>27</v>
      </c>
      <c r="B18" s="40"/>
      <c r="C18" s="40"/>
      <c r="D18" s="40">
        <v>2</v>
      </c>
      <c r="E18" s="40">
        <v>1</v>
      </c>
      <c r="F18" s="40">
        <v>1</v>
      </c>
      <c r="G18" s="40">
        <v>1</v>
      </c>
      <c r="H18" s="40">
        <v>3</v>
      </c>
      <c r="I18" s="40"/>
      <c r="J18" s="40"/>
      <c r="K18" s="40"/>
      <c r="L18" s="40">
        <v>1</v>
      </c>
      <c r="M18" s="40"/>
      <c r="N18" s="40"/>
      <c r="O18" s="40"/>
      <c r="P18" s="40"/>
      <c r="Q18" s="40">
        <v>1</v>
      </c>
      <c r="R18" s="40"/>
      <c r="S18" s="40">
        <v>1</v>
      </c>
      <c r="T18" s="40"/>
      <c r="U18" s="40"/>
      <c r="V18" s="40"/>
      <c r="W18" s="40">
        <f t="shared" si="0"/>
        <v>11</v>
      </c>
      <c r="X18" s="68">
        <f t="shared" si="1"/>
        <v>1.375</v>
      </c>
      <c r="Z18" s="11">
        <v>2016</v>
      </c>
      <c r="AA18" s="8" t="s">
        <v>11</v>
      </c>
    </row>
    <row r="19" spans="1:27" s="21" customFormat="1" x14ac:dyDescent="0.25">
      <c r="A19" s="51" t="s">
        <v>26</v>
      </c>
      <c r="B19" s="40">
        <v>1</v>
      </c>
      <c r="C19" s="40">
        <v>2</v>
      </c>
      <c r="D19" s="40">
        <v>1</v>
      </c>
      <c r="E19" s="40">
        <v>1</v>
      </c>
      <c r="F19" s="40">
        <v>1</v>
      </c>
      <c r="G19" s="40">
        <v>2</v>
      </c>
      <c r="H19" s="40">
        <v>1</v>
      </c>
      <c r="I19" s="40"/>
      <c r="J19" s="40">
        <v>1</v>
      </c>
      <c r="K19" s="40">
        <v>1</v>
      </c>
      <c r="L19" s="40">
        <v>1</v>
      </c>
      <c r="M19" s="40"/>
      <c r="N19" s="40"/>
      <c r="O19" s="40">
        <v>1</v>
      </c>
      <c r="P19" s="40">
        <v>1</v>
      </c>
      <c r="Q19" s="40">
        <v>2</v>
      </c>
      <c r="R19" s="40"/>
      <c r="S19" s="40"/>
      <c r="T19" s="40">
        <v>1</v>
      </c>
      <c r="U19" s="40"/>
      <c r="V19" s="40"/>
      <c r="W19" s="40">
        <f t="shared" si="0"/>
        <v>17</v>
      </c>
      <c r="X19" s="68">
        <f t="shared" si="1"/>
        <v>1.2142857142857142</v>
      </c>
      <c r="Z19" s="11">
        <v>2017</v>
      </c>
      <c r="AA19" s="8" t="s">
        <v>5</v>
      </c>
    </row>
    <row r="20" spans="1:27" s="21" customFormat="1" x14ac:dyDescent="0.25">
      <c r="A20" s="51" t="s">
        <v>25</v>
      </c>
      <c r="B20" s="40"/>
      <c r="C20" s="40">
        <v>1</v>
      </c>
      <c r="D20" s="40"/>
      <c r="E20" s="40">
        <v>1</v>
      </c>
      <c r="F20" s="40"/>
      <c r="G20" s="40">
        <v>1</v>
      </c>
      <c r="H20" s="40"/>
      <c r="I20" s="40">
        <v>1</v>
      </c>
      <c r="J20" s="40">
        <v>3</v>
      </c>
      <c r="K20" s="40"/>
      <c r="L20" s="40"/>
      <c r="M20" s="40"/>
      <c r="N20" s="40">
        <v>2</v>
      </c>
      <c r="O20" s="40"/>
      <c r="P20" s="40"/>
      <c r="Q20" s="40"/>
      <c r="R20" s="40"/>
      <c r="S20" s="40">
        <v>1</v>
      </c>
      <c r="T20" s="40"/>
      <c r="U20" s="40"/>
      <c r="V20" s="40">
        <v>1</v>
      </c>
      <c r="W20" s="40">
        <f t="shared" si="0"/>
        <v>11</v>
      </c>
      <c r="X20" s="68">
        <f t="shared" si="1"/>
        <v>1.375</v>
      </c>
      <c r="Z20" s="22">
        <v>2018</v>
      </c>
      <c r="AA20" s="23" t="s">
        <v>10</v>
      </c>
    </row>
    <row r="21" spans="1:27" s="21" customFormat="1" x14ac:dyDescent="0.25">
      <c r="A21" s="51" t="s">
        <v>24</v>
      </c>
      <c r="B21" s="40">
        <v>1</v>
      </c>
      <c r="C21" s="40"/>
      <c r="D21" s="40"/>
      <c r="E21" s="40"/>
      <c r="F21" s="40">
        <v>1</v>
      </c>
      <c r="G21" s="40"/>
      <c r="H21" s="40">
        <v>1</v>
      </c>
      <c r="I21" s="40">
        <v>1</v>
      </c>
      <c r="J21" s="40">
        <v>1</v>
      </c>
      <c r="K21" s="40">
        <v>1</v>
      </c>
      <c r="L21" s="40"/>
      <c r="M21" s="40">
        <v>3</v>
      </c>
      <c r="N21" s="40"/>
      <c r="O21" s="40"/>
      <c r="P21" s="40">
        <v>1</v>
      </c>
      <c r="Q21" s="40">
        <v>1</v>
      </c>
      <c r="R21" s="40"/>
      <c r="S21" s="40"/>
      <c r="T21" s="40">
        <v>1</v>
      </c>
      <c r="U21" s="40">
        <v>1</v>
      </c>
      <c r="V21" s="40"/>
      <c r="W21" s="40">
        <f t="shared" si="0"/>
        <v>13</v>
      </c>
      <c r="X21" s="68">
        <f t="shared" si="1"/>
        <v>1.1818181818181819</v>
      </c>
      <c r="Z21" s="22">
        <v>2019</v>
      </c>
      <c r="AA21" s="23" t="s">
        <v>6</v>
      </c>
    </row>
    <row r="22" spans="1:27" s="21" customFormat="1" x14ac:dyDescent="0.25">
      <c r="A22" s="51" t="s">
        <v>23</v>
      </c>
      <c r="B22" s="40"/>
      <c r="C22" s="40"/>
      <c r="D22" s="40"/>
      <c r="E22" s="40">
        <v>2</v>
      </c>
      <c r="F22" s="40"/>
      <c r="G22" s="40">
        <v>1</v>
      </c>
      <c r="H22" s="40">
        <v>1</v>
      </c>
      <c r="I22" s="40"/>
      <c r="J22" s="40"/>
      <c r="K22" s="40"/>
      <c r="L22" s="40"/>
      <c r="M22" s="40"/>
      <c r="N22" s="40">
        <v>4</v>
      </c>
      <c r="O22" s="40"/>
      <c r="P22" s="40">
        <v>1</v>
      </c>
      <c r="Q22" s="40"/>
      <c r="R22" s="40"/>
      <c r="S22" s="40"/>
      <c r="T22" s="40"/>
      <c r="U22" s="40"/>
      <c r="V22" s="40"/>
      <c r="W22" s="40">
        <f t="shared" si="0"/>
        <v>9</v>
      </c>
      <c r="X22" s="68">
        <f t="shared" si="1"/>
        <v>1.8</v>
      </c>
      <c r="Z22" s="22">
        <v>2020</v>
      </c>
      <c r="AA22" s="23" t="s">
        <v>8</v>
      </c>
    </row>
    <row r="23" spans="1:27" s="21" customFormat="1" x14ac:dyDescent="0.25">
      <c r="A23" s="51" t="s">
        <v>22</v>
      </c>
      <c r="B23" s="40">
        <v>10</v>
      </c>
      <c r="C23" s="40">
        <v>5</v>
      </c>
      <c r="D23" s="40">
        <v>9</v>
      </c>
      <c r="E23" s="40">
        <v>2</v>
      </c>
      <c r="F23" s="40">
        <v>3</v>
      </c>
      <c r="G23" s="40">
        <v>2</v>
      </c>
      <c r="H23" s="40">
        <v>2</v>
      </c>
      <c r="I23" s="40">
        <v>1</v>
      </c>
      <c r="J23" s="40">
        <v>6</v>
      </c>
      <c r="K23" s="40">
        <v>2</v>
      </c>
      <c r="L23" s="40">
        <v>1</v>
      </c>
      <c r="M23" s="40">
        <v>1</v>
      </c>
      <c r="N23" s="40"/>
      <c r="O23" s="40">
        <v>1</v>
      </c>
      <c r="P23" s="40">
        <v>2</v>
      </c>
      <c r="Q23" s="40">
        <v>1</v>
      </c>
      <c r="R23" s="40">
        <v>1</v>
      </c>
      <c r="S23" s="40">
        <v>1</v>
      </c>
      <c r="T23" s="40">
        <v>2</v>
      </c>
      <c r="U23" s="40">
        <v>2</v>
      </c>
      <c r="V23" s="40">
        <v>1</v>
      </c>
      <c r="W23" s="40">
        <f t="shared" si="0"/>
        <v>55</v>
      </c>
      <c r="X23" s="68">
        <f t="shared" si="1"/>
        <v>2.75</v>
      </c>
      <c r="Z23" s="49">
        <v>2021</v>
      </c>
      <c r="AA23" s="50" t="s">
        <v>9</v>
      </c>
    </row>
    <row r="24" spans="1:27" s="21" customFormat="1" x14ac:dyDescent="0.25">
      <c r="A24" s="51" t="s">
        <v>21</v>
      </c>
      <c r="B24" s="40"/>
      <c r="C24" s="40">
        <v>2</v>
      </c>
      <c r="D24" s="40">
        <v>1</v>
      </c>
      <c r="E24" s="40">
        <v>2</v>
      </c>
      <c r="F24" s="40">
        <v>2</v>
      </c>
      <c r="G24" s="40"/>
      <c r="H24" s="40">
        <v>1</v>
      </c>
      <c r="I24" s="40"/>
      <c r="J24" s="40"/>
      <c r="K24" s="40"/>
      <c r="L24" s="40"/>
      <c r="M24" s="40">
        <v>1</v>
      </c>
      <c r="N24" s="40"/>
      <c r="O24" s="40"/>
      <c r="P24" s="40"/>
      <c r="Q24" s="40"/>
      <c r="R24" s="40"/>
      <c r="S24" s="40"/>
      <c r="T24" s="40"/>
      <c r="U24" s="40"/>
      <c r="V24" s="40"/>
      <c r="W24" s="40">
        <f t="shared" si="0"/>
        <v>9</v>
      </c>
      <c r="X24" s="68">
        <f t="shared" si="1"/>
        <v>1.5</v>
      </c>
      <c r="Z24" s="49">
        <v>2022</v>
      </c>
      <c r="AA24" s="50" t="s">
        <v>11</v>
      </c>
    </row>
    <row r="25" spans="1:27" s="21" customFormat="1" x14ac:dyDescent="0.25">
      <c r="A25" s="51" t="s">
        <v>20</v>
      </c>
      <c r="B25" s="40">
        <v>1</v>
      </c>
      <c r="C25" s="40">
        <v>1</v>
      </c>
      <c r="D25" s="40"/>
      <c r="E25" s="40">
        <v>1</v>
      </c>
      <c r="F25" s="40">
        <v>1</v>
      </c>
      <c r="G25" s="40">
        <v>1</v>
      </c>
      <c r="H25" s="40">
        <v>2</v>
      </c>
      <c r="I25" s="40">
        <v>1</v>
      </c>
      <c r="J25" s="40"/>
      <c r="K25" s="40"/>
      <c r="L25" s="40">
        <v>2</v>
      </c>
      <c r="M25" s="40"/>
      <c r="N25" s="40"/>
      <c r="O25" s="40">
        <v>1</v>
      </c>
      <c r="P25" s="40"/>
      <c r="Q25" s="40"/>
      <c r="R25" s="40"/>
      <c r="S25" s="40">
        <v>1</v>
      </c>
      <c r="T25" s="40"/>
      <c r="U25" s="40">
        <v>1</v>
      </c>
      <c r="V25" s="40"/>
      <c r="W25" s="40">
        <f t="shared" si="0"/>
        <v>13</v>
      </c>
      <c r="X25" s="68">
        <f t="shared" si="1"/>
        <v>1.1818181818181819</v>
      </c>
      <c r="Z25" s="49">
        <v>2023</v>
      </c>
      <c r="AA25" s="8" t="s">
        <v>5</v>
      </c>
    </row>
    <row r="26" spans="1:27" s="21" customFormat="1" x14ac:dyDescent="0.25">
      <c r="A26" s="43" t="s">
        <v>54</v>
      </c>
      <c r="B26" s="46">
        <v>33</v>
      </c>
      <c r="C26" s="46">
        <v>30</v>
      </c>
      <c r="D26" s="46">
        <v>26</v>
      </c>
      <c r="E26" s="46">
        <v>30</v>
      </c>
      <c r="F26" s="46">
        <v>28</v>
      </c>
      <c r="G26" s="46">
        <v>18</v>
      </c>
      <c r="H26" s="46">
        <v>21</v>
      </c>
      <c r="I26" s="46">
        <v>11</v>
      </c>
      <c r="J26" s="46">
        <v>15</v>
      </c>
      <c r="K26" s="46">
        <v>16</v>
      </c>
      <c r="L26" s="46">
        <v>15</v>
      </c>
      <c r="M26" s="46">
        <v>8</v>
      </c>
      <c r="N26" s="46">
        <v>18</v>
      </c>
      <c r="O26" s="46">
        <v>16</v>
      </c>
      <c r="P26" s="46">
        <v>9</v>
      </c>
      <c r="Q26" s="46">
        <v>26</v>
      </c>
      <c r="R26" s="46">
        <v>11</v>
      </c>
      <c r="S26" s="46">
        <v>9</v>
      </c>
      <c r="T26" s="46">
        <v>16</v>
      </c>
      <c r="U26" s="46">
        <f>SUM(U5:U25)</f>
        <v>11</v>
      </c>
      <c r="V26" s="46">
        <f>SUM(V5:V25)</f>
        <v>5</v>
      </c>
      <c r="W26" s="46">
        <f>SUM(B26:V26)</f>
        <v>372</v>
      </c>
      <c r="X26" s="67">
        <f>AVERAGE(B26:V26)</f>
        <v>17.714285714285715</v>
      </c>
      <c r="Z26" s="49">
        <v>2024</v>
      </c>
      <c r="AA26" s="49" t="s">
        <v>6</v>
      </c>
    </row>
    <row r="27" spans="1:27" s="21" customFormat="1" x14ac:dyDescent="0.25">
      <c r="A27" s="21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69"/>
    </row>
    <row r="28" spans="1:27" s="21" customFormat="1" x14ac:dyDescent="0.25">
      <c r="A28" s="28" t="s">
        <v>51</v>
      </c>
      <c r="B28" s="46">
        <v>54</v>
      </c>
      <c r="C28" s="46">
        <v>46</v>
      </c>
      <c r="D28" s="46">
        <v>41</v>
      </c>
      <c r="E28" s="46">
        <v>51</v>
      </c>
      <c r="F28" s="46">
        <v>44</v>
      </c>
      <c r="G28" s="46">
        <v>25</v>
      </c>
      <c r="H28" s="46">
        <v>37</v>
      </c>
      <c r="I28" s="46">
        <v>25</v>
      </c>
      <c r="J28" s="46">
        <v>30</v>
      </c>
      <c r="K28" s="46">
        <v>27</v>
      </c>
      <c r="L28" s="46">
        <v>25</v>
      </c>
      <c r="M28" s="46">
        <v>35</v>
      </c>
      <c r="N28" s="46">
        <v>22</v>
      </c>
      <c r="O28" s="46">
        <v>15</v>
      </c>
      <c r="P28" s="46">
        <v>23</v>
      </c>
      <c r="Q28" s="46">
        <v>39</v>
      </c>
      <c r="R28" s="46">
        <v>26</v>
      </c>
      <c r="S28" s="46">
        <v>16</v>
      </c>
      <c r="T28" s="46">
        <v>16</v>
      </c>
      <c r="U28" s="46">
        <v>21</v>
      </c>
      <c r="V28" s="46">
        <v>18</v>
      </c>
      <c r="W28" s="46">
        <f>SUM(B28:V28)</f>
        <v>636</v>
      </c>
      <c r="X28" s="67">
        <f>AVERAGE(B28:V28)</f>
        <v>30.285714285714285</v>
      </c>
    </row>
    <row r="29" spans="1:27" ht="15.75" customHeight="1" x14ac:dyDescent="0.25">
      <c r="A29" s="13" t="s">
        <v>58</v>
      </c>
      <c r="X29" s="70"/>
    </row>
    <row r="30" spans="1:27" ht="15.75" customHeight="1" x14ac:dyDescent="0.25">
      <c r="X30" s="70"/>
    </row>
    <row r="31" spans="1:27" ht="26.1" customHeight="1" x14ac:dyDescent="0.25">
      <c r="A31" s="55" t="s">
        <v>62</v>
      </c>
      <c r="B31" s="33"/>
      <c r="C31" s="33"/>
      <c r="D31" s="33"/>
      <c r="E31" s="33"/>
      <c r="F31" s="34"/>
      <c r="X31" s="70"/>
    </row>
    <row r="32" spans="1:27" ht="26.1" customHeight="1" x14ac:dyDescent="0.25">
      <c r="A32" s="33" t="s">
        <v>55</v>
      </c>
      <c r="B32" s="33"/>
      <c r="C32" s="33"/>
      <c r="D32" s="33"/>
      <c r="E32" s="33"/>
      <c r="F32" s="34"/>
      <c r="X32" s="70"/>
    </row>
    <row r="33" spans="1:24" ht="19.5" customHeight="1" x14ac:dyDescent="0.25">
      <c r="A33" s="35" t="s">
        <v>19</v>
      </c>
      <c r="B33" s="33"/>
      <c r="C33" s="33"/>
      <c r="D33" s="33"/>
      <c r="E33" s="33"/>
      <c r="F33" s="34"/>
      <c r="X33" s="70"/>
    </row>
    <row r="34" spans="1:24" s="21" customFormat="1" x14ac:dyDescent="0.25">
      <c r="A34" s="27" t="s">
        <v>52</v>
      </c>
      <c r="B34" s="44" t="s">
        <v>0</v>
      </c>
      <c r="C34" s="44" t="s">
        <v>1</v>
      </c>
      <c r="D34" s="44" t="s">
        <v>2</v>
      </c>
      <c r="E34" s="44" t="s">
        <v>3</v>
      </c>
      <c r="F34" s="44" t="s">
        <v>13</v>
      </c>
      <c r="G34" s="44" t="s">
        <v>14</v>
      </c>
      <c r="H34" s="44" t="s">
        <v>15</v>
      </c>
      <c r="I34" s="44" t="s">
        <v>16</v>
      </c>
      <c r="J34" s="44" t="s">
        <v>17</v>
      </c>
      <c r="K34" s="44" t="s">
        <v>18</v>
      </c>
      <c r="L34" s="44" t="s">
        <v>41</v>
      </c>
      <c r="M34" s="44" t="s">
        <v>46</v>
      </c>
      <c r="N34" s="44" t="s">
        <v>47</v>
      </c>
      <c r="O34" s="44" t="s">
        <v>48</v>
      </c>
      <c r="P34" s="44" t="s">
        <v>49</v>
      </c>
      <c r="Q34" s="44" t="s">
        <v>57</v>
      </c>
      <c r="R34" s="44" t="s">
        <v>59</v>
      </c>
      <c r="S34" s="44" t="s">
        <v>60</v>
      </c>
      <c r="T34" s="44" t="s">
        <v>65</v>
      </c>
      <c r="U34" s="38" t="s">
        <v>67</v>
      </c>
      <c r="V34" s="38" t="s">
        <v>66</v>
      </c>
      <c r="W34" s="38" t="s">
        <v>68</v>
      </c>
      <c r="X34" s="71" t="s">
        <v>4</v>
      </c>
    </row>
    <row r="35" spans="1:24" s="21" customFormat="1" x14ac:dyDescent="0.25">
      <c r="A35" s="51" t="s">
        <v>40</v>
      </c>
      <c r="B35" s="40">
        <v>17</v>
      </c>
      <c r="C35" s="40">
        <v>28</v>
      </c>
      <c r="D35" s="40">
        <v>13</v>
      </c>
      <c r="E35" s="40">
        <v>24</v>
      </c>
      <c r="F35" s="40">
        <v>11</v>
      </c>
      <c r="G35" s="40">
        <v>28</v>
      </c>
      <c r="H35" s="40">
        <v>25</v>
      </c>
      <c r="I35" s="40">
        <v>17</v>
      </c>
      <c r="J35" s="40">
        <v>23</v>
      </c>
      <c r="K35" s="40">
        <v>12</v>
      </c>
      <c r="L35" s="40">
        <v>6</v>
      </c>
      <c r="M35" s="40">
        <v>13</v>
      </c>
      <c r="N35" s="40">
        <v>18</v>
      </c>
      <c r="O35" s="40">
        <v>12</v>
      </c>
      <c r="P35" s="40">
        <v>16</v>
      </c>
      <c r="Q35" s="40">
        <v>10</v>
      </c>
      <c r="R35" s="40">
        <v>13</v>
      </c>
      <c r="S35" s="40">
        <v>12</v>
      </c>
      <c r="T35" s="40">
        <v>17</v>
      </c>
      <c r="U35" s="40">
        <v>10</v>
      </c>
      <c r="V35" s="40">
        <v>12</v>
      </c>
      <c r="W35" s="40">
        <f>SUM(B35:V35)</f>
        <v>337</v>
      </c>
      <c r="X35" s="68">
        <f>AVERAGE(B35:V35)</f>
        <v>16.047619047619047</v>
      </c>
    </row>
    <row r="36" spans="1:24" s="21" customFormat="1" x14ac:dyDescent="0.25">
      <c r="A36" s="51" t="s">
        <v>39</v>
      </c>
      <c r="B36" s="40">
        <v>60</v>
      </c>
      <c r="C36" s="40">
        <v>56</v>
      </c>
      <c r="D36" s="40">
        <v>33</v>
      </c>
      <c r="E36" s="40">
        <v>71</v>
      </c>
      <c r="F36" s="40">
        <v>73</v>
      </c>
      <c r="G36" s="40">
        <v>65</v>
      </c>
      <c r="H36" s="40">
        <v>48</v>
      </c>
      <c r="I36" s="40">
        <v>70</v>
      </c>
      <c r="J36" s="40">
        <v>62</v>
      </c>
      <c r="K36" s="40">
        <v>49</v>
      </c>
      <c r="L36" s="40">
        <v>53</v>
      </c>
      <c r="M36" s="40">
        <v>18</v>
      </c>
      <c r="N36" s="40">
        <v>53</v>
      </c>
      <c r="O36" s="40">
        <v>54</v>
      </c>
      <c r="P36" s="40">
        <v>53</v>
      </c>
      <c r="Q36" s="40">
        <v>44</v>
      </c>
      <c r="R36" s="40">
        <v>38</v>
      </c>
      <c r="S36" s="40">
        <v>35</v>
      </c>
      <c r="T36" s="40">
        <v>45</v>
      </c>
      <c r="U36" s="40">
        <v>43</v>
      </c>
      <c r="V36" s="40">
        <v>23</v>
      </c>
      <c r="W36" s="40">
        <f t="shared" ref="W36:W55" si="2">SUM(B36:V36)</f>
        <v>1046</v>
      </c>
      <c r="X36" s="68">
        <f t="shared" ref="X36:X55" si="3">AVERAGE(B36:V36)</f>
        <v>49.80952380952381</v>
      </c>
    </row>
    <row r="37" spans="1:24" s="21" customFormat="1" x14ac:dyDescent="0.25">
      <c r="A37" s="51" t="s">
        <v>38</v>
      </c>
      <c r="B37" s="40">
        <v>1</v>
      </c>
      <c r="C37" s="40">
        <v>13</v>
      </c>
      <c r="D37" s="40"/>
      <c r="E37" s="40">
        <v>33</v>
      </c>
      <c r="F37" s="40">
        <v>10</v>
      </c>
      <c r="G37" s="40">
        <v>9</v>
      </c>
      <c r="H37" s="40">
        <v>7</v>
      </c>
      <c r="I37" s="40">
        <v>10</v>
      </c>
      <c r="J37" s="40">
        <v>10</v>
      </c>
      <c r="K37" s="40">
        <v>7</v>
      </c>
      <c r="L37" s="40">
        <v>16</v>
      </c>
      <c r="M37" s="40">
        <v>10</v>
      </c>
      <c r="N37" s="40">
        <v>6</v>
      </c>
      <c r="O37" s="40">
        <v>7</v>
      </c>
      <c r="P37" s="40">
        <v>11</v>
      </c>
      <c r="Q37" s="40">
        <v>3</v>
      </c>
      <c r="R37" s="40">
        <v>5</v>
      </c>
      <c r="S37" s="40">
        <v>7</v>
      </c>
      <c r="T37" s="40">
        <v>4</v>
      </c>
      <c r="U37" s="40"/>
      <c r="V37" s="40">
        <v>2</v>
      </c>
      <c r="W37" s="40">
        <f t="shared" si="2"/>
        <v>171</v>
      </c>
      <c r="X37" s="68">
        <f t="shared" si="3"/>
        <v>9</v>
      </c>
    </row>
    <row r="38" spans="1:24" s="21" customFormat="1" x14ac:dyDescent="0.25">
      <c r="A38" s="51" t="s">
        <v>37</v>
      </c>
      <c r="B38" s="40">
        <v>51</v>
      </c>
      <c r="C38" s="40">
        <v>34</v>
      </c>
      <c r="D38" s="40">
        <v>26</v>
      </c>
      <c r="E38" s="40">
        <v>50</v>
      </c>
      <c r="F38" s="40">
        <v>56</v>
      </c>
      <c r="G38" s="40">
        <v>54</v>
      </c>
      <c r="H38" s="40">
        <v>28</v>
      </c>
      <c r="I38" s="40">
        <v>65</v>
      </c>
      <c r="J38" s="40">
        <v>34</v>
      </c>
      <c r="K38" s="40">
        <v>36</v>
      </c>
      <c r="L38" s="40">
        <v>23</v>
      </c>
      <c r="M38" s="40">
        <v>52</v>
      </c>
      <c r="N38" s="40">
        <v>29</v>
      </c>
      <c r="O38" s="40">
        <v>14</v>
      </c>
      <c r="P38" s="40">
        <v>35</v>
      </c>
      <c r="Q38" s="40">
        <v>39</v>
      </c>
      <c r="R38" s="40">
        <v>9</v>
      </c>
      <c r="S38" s="40">
        <v>27</v>
      </c>
      <c r="T38" s="40">
        <v>20</v>
      </c>
      <c r="U38" s="40">
        <v>16</v>
      </c>
      <c r="V38" s="40">
        <v>22</v>
      </c>
      <c r="W38" s="40">
        <f t="shared" si="2"/>
        <v>720</v>
      </c>
      <c r="X38" s="68">
        <f t="shared" si="3"/>
        <v>34.285714285714285</v>
      </c>
    </row>
    <row r="39" spans="1:24" s="21" customFormat="1" x14ac:dyDescent="0.25">
      <c r="A39" s="51" t="s">
        <v>36</v>
      </c>
      <c r="B39" s="40">
        <v>38</v>
      </c>
      <c r="C39" s="40">
        <v>68</v>
      </c>
      <c r="D39" s="40">
        <v>26</v>
      </c>
      <c r="E39" s="40">
        <v>44</v>
      </c>
      <c r="F39" s="40">
        <v>19</v>
      </c>
      <c r="G39" s="40">
        <v>36</v>
      </c>
      <c r="H39" s="40">
        <v>29</v>
      </c>
      <c r="I39" s="40">
        <v>28</v>
      </c>
      <c r="J39" s="40">
        <v>34</v>
      </c>
      <c r="K39" s="40">
        <v>31</v>
      </c>
      <c r="L39" s="40">
        <v>17</v>
      </c>
      <c r="M39" s="40">
        <v>26</v>
      </c>
      <c r="N39" s="40">
        <v>40</v>
      </c>
      <c r="O39" s="40">
        <v>24</v>
      </c>
      <c r="P39" s="40">
        <v>25</v>
      </c>
      <c r="Q39" s="40">
        <v>41</v>
      </c>
      <c r="R39" s="40">
        <v>13</v>
      </c>
      <c r="S39" s="40">
        <v>17</v>
      </c>
      <c r="T39" s="40">
        <v>26</v>
      </c>
      <c r="U39" s="40">
        <v>16</v>
      </c>
      <c r="V39" s="40">
        <v>47</v>
      </c>
      <c r="W39" s="40">
        <f t="shared" si="2"/>
        <v>645</v>
      </c>
      <c r="X39" s="68">
        <f t="shared" si="3"/>
        <v>30.714285714285715</v>
      </c>
    </row>
    <row r="40" spans="1:24" s="21" customFormat="1" x14ac:dyDescent="0.25">
      <c r="A40" s="51" t="s">
        <v>35</v>
      </c>
      <c r="B40" s="40">
        <v>28</v>
      </c>
      <c r="C40" s="40">
        <v>19</v>
      </c>
      <c r="D40" s="40">
        <v>21</v>
      </c>
      <c r="E40" s="40">
        <v>36</v>
      </c>
      <c r="F40" s="40">
        <v>24</v>
      </c>
      <c r="G40" s="40">
        <v>14</v>
      </c>
      <c r="H40" s="40">
        <v>40</v>
      </c>
      <c r="I40" s="40">
        <v>28</v>
      </c>
      <c r="J40" s="40">
        <v>22</v>
      </c>
      <c r="K40" s="40">
        <v>19</v>
      </c>
      <c r="L40" s="40">
        <v>30</v>
      </c>
      <c r="M40" s="40">
        <v>36</v>
      </c>
      <c r="N40" s="40">
        <v>32</v>
      </c>
      <c r="O40" s="40">
        <v>21</v>
      </c>
      <c r="P40" s="40">
        <v>22</v>
      </c>
      <c r="Q40" s="40">
        <v>6</v>
      </c>
      <c r="R40" s="40">
        <v>23</v>
      </c>
      <c r="S40" s="40">
        <v>16</v>
      </c>
      <c r="T40" s="40">
        <v>16</v>
      </c>
      <c r="U40" s="40">
        <v>7</v>
      </c>
      <c r="V40" s="40">
        <v>16</v>
      </c>
      <c r="W40" s="40">
        <f t="shared" si="2"/>
        <v>476</v>
      </c>
      <c r="X40" s="68">
        <f t="shared" si="3"/>
        <v>22.666666666666668</v>
      </c>
    </row>
    <row r="41" spans="1:24" s="21" customFormat="1" x14ac:dyDescent="0.25">
      <c r="A41" s="51" t="s">
        <v>34</v>
      </c>
      <c r="B41" s="40">
        <v>48</v>
      </c>
      <c r="C41" s="40">
        <v>53</v>
      </c>
      <c r="D41" s="40">
        <v>58</v>
      </c>
      <c r="E41" s="40">
        <v>42</v>
      </c>
      <c r="F41" s="40">
        <v>58</v>
      </c>
      <c r="G41" s="40">
        <v>58</v>
      </c>
      <c r="H41" s="40">
        <v>90</v>
      </c>
      <c r="I41" s="40">
        <v>61</v>
      </c>
      <c r="J41" s="40">
        <v>63</v>
      </c>
      <c r="K41" s="40">
        <v>28</v>
      </c>
      <c r="L41" s="40">
        <v>35</v>
      </c>
      <c r="M41" s="40">
        <v>41</v>
      </c>
      <c r="N41" s="40">
        <v>38</v>
      </c>
      <c r="O41" s="40">
        <v>50</v>
      </c>
      <c r="P41" s="40">
        <v>42</v>
      </c>
      <c r="Q41" s="40">
        <v>50</v>
      </c>
      <c r="R41" s="40">
        <v>28</v>
      </c>
      <c r="S41" s="40">
        <v>32</v>
      </c>
      <c r="T41" s="40">
        <v>32</v>
      </c>
      <c r="U41" s="40">
        <v>15</v>
      </c>
      <c r="V41" s="40">
        <v>32</v>
      </c>
      <c r="W41" s="40">
        <f t="shared" si="2"/>
        <v>954</v>
      </c>
      <c r="X41" s="68">
        <f t="shared" si="3"/>
        <v>45.428571428571431</v>
      </c>
    </row>
    <row r="42" spans="1:24" s="21" customFormat="1" x14ac:dyDescent="0.25">
      <c r="A42" s="51" t="s">
        <v>33</v>
      </c>
      <c r="B42" s="40">
        <v>26</v>
      </c>
      <c r="C42" s="40">
        <v>72</v>
      </c>
      <c r="D42" s="40">
        <v>34</v>
      </c>
      <c r="E42" s="40">
        <v>53</v>
      </c>
      <c r="F42" s="40">
        <v>53</v>
      </c>
      <c r="G42" s="40">
        <v>28</v>
      </c>
      <c r="H42" s="40">
        <v>29</v>
      </c>
      <c r="I42" s="40">
        <v>14</v>
      </c>
      <c r="J42" s="40">
        <v>24</v>
      </c>
      <c r="K42" s="40">
        <v>38</v>
      </c>
      <c r="L42" s="40">
        <v>26</v>
      </c>
      <c r="M42" s="40">
        <v>26</v>
      </c>
      <c r="N42" s="40">
        <v>47</v>
      </c>
      <c r="O42" s="40">
        <v>34</v>
      </c>
      <c r="P42" s="40">
        <v>39</v>
      </c>
      <c r="Q42" s="40">
        <v>61</v>
      </c>
      <c r="R42" s="40">
        <v>26</v>
      </c>
      <c r="S42" s="40">
        <v>28</v>
      </c>
      <c r="T42" s="40">
        <v>22</v>
      </c>
      <c r="U42" s="40">
        <v>18</v>
      </c>
      <c r="V42" s="40">
        <v>26</v>
      </c>
      <c r="W42" s="40">
        <f t="shared" si="2"/>
        <v>724</v>
      </c>
      <c r="X42" s="68">
        <f t="shared" si="3"/>
        <v>34.476190476190474</v>
      </c>
    </row>
    <row r="43" spans="1:24" s="21" customFormat="1" x14ac:dyDescent="0.25">
      <c r="A43" s="51" t="s">
        <v>32</v>
      </c>
      <c r="B43" s="40">
        <v>19</v>
      </c>
      <c r="C43" s="40">
        <v>17</v>
      </c>
      <c r="D43" s="40">
        <v>34</v>
      </c>
      <c r="E43" s="40">
        <v>29</v>
      </c>
      <c r="F43" s="40">
        <v>47</v>
      </c>
      <c r="G43" s="40">
        <v>31</v>
      </c>
      <c r="H43" s="40">
        <v>29</v>
      </c>
      <c r="I43" s="40">
        <v>28</v>
      </c>
      <c r="J43" s="40">
        <v>31</v>
      </c>
      <c r="K43" s="40">
        <v>20</v>
      </c>
      <c r="L43" s="40">
        <v>11</v>
      </c>
      <c r="M43" s="40">
        <v>27</v>
      </c>
      <c r="N43" s="40">
        <v>25</v>
      </c>
      <c r="O43" s="40">
        <v>20</v>
      </c>
      <c r="P43" s="40">
        <v>31</v>
      </c>
      <c r="Q43" s="40">
        <v>25</v>
      </c>
      <c r="R43" s="40">
        <v>9</v>
      </c>
      <c r="S43" s="40">
        <v>21</v>
      </c>
      <c r="T43" s="40">
        <v>12</v>
      </c>
      <c r="U43" s="40">
        <v>15</v>
      </c>
      <c r="V43" s="40">
        <v>57</v>
      </c>
      <c r="W43" s="40">
        <f t="shared" si="2"/>
        <v>538</v>
      </c>
      <c r="X43" s="68">
        <f t="shared" si="3"/>
        <v>25.61904761904762</v>
      </c>
    </row>
    <row r="44" spans="1:24" s="21" customFormat="1" x14ac:dyDescent="0.25">
      <c r="A44" s="51" t="s">
        <v>31</v>
      </c>
      <c r="B44" s="40">
        <v>31</v>
      </c>
      <c r="C44" s="40">
        <v>31</v>
      </c>
      <c r="D44" s="40">
        <v>32</v>
      </c>
      <c r="E44" s="40">
        <v>47</v>
      </c>
      <c r="F44" s="40">
        <v>50</v>
      </c>
      <c r="G44" s="40">
        <v>32</v>
      </c>
      <c r="H44" s="40">
        <v>51</v>
      </c>
      <c r="I44" s="40">
        <v>44</v>
      </c>
      <c r="J44" s="40">
        <v>50</v>
      </c>
      <c r="K44" s="40">
        <v>47</v>
      </c>
      <c r="L44" s="40">
        <v>39</v>
      </c>
      <c r="M44" s="40">
        <v>27</v>
      </c>
      <c r="N44" s="40">
        <v>30</v>
      </c>
      <c r="O44" s="40">
        <v>31</v>
      </c>
      <c r="P44" s="40">
        <v>52</v>
      </c>
      <c r="Q44" s="40">
        <v>26</v>
      </c>
      <c r="R44" s="40">
        <v>17</v>
      </c>
      <c r="S44" s="40">
        <v>29</v>
      </c>
      <c r="T44" s="40">
        <v>16</v>
      </c>
      <c r="U44" s="40">
        <v>21</v>
      </c>
      <c r="V44" s="40">
        <v>26</v>
      </c>
      <c r="W44" s="40">
        <f t="shared" si="2"/>
        <v>729</v>
      </c>
      <c r="X44" s="68">
        <f t="shared" si="3"/>
        <v>34.714285714285715</v>
      </c>
    </row>
    <row r="45" spans="1:24" s="21" customFormat="1" x14ac:dyDescent="0.25">
      <c r="A45" s="51" t="s">
        <v>30</v>
      </c>
      <c r="B45" s="40">
        <v>182</v>
      </c>
      <c r="C45" s="40">
        <v>230</v>
      </c>
      <c r="D45" s="40">
        <v>191</v>
      </c>
      <c r="E45" s="40">
        <v>227</v>
      </c>
      <c r="F45" s="40">
        <v>159</v>
      </c>
      <c r="G45" s="40">
        <v>191</v>
      </c>
      <c r="H45" s="40">
        <v>185</v>
      </c>
      <c r="I45" s="40">
        <v>164</v>
      </c>
      <c r="J45" s="40">
        <v>180</v>
      </c>
      <c r="K45" s="40">
        <v>147</v>
      </c>
      <c r="L45" s="40">
        <v>117</v>
      </c>
      <c r="M45" s="40">
        <v>136</v>
      </c>
      <c r="N45" s="40">
        <v>151</v>
      </c>
      <c r="O45" s="40">
        <v>190</v>
      </c>
      <c r="P45" s="40">
        <v>148</v>
      </c>
      <c r="Q45" s="40">
        <v>149</v>
      </c>
      <c r="R45" s="40">
        <v>94</v>
      </c>
      <c r="S45" s="40">
        <v>127</v>
      </c>
      <c r="T45" s="40">
        <v>121</v>
      </c>
      <c r="U45" s="40">
        <v>116</v>
      </c>
      <c r="V45" s="40">
        <v>123</v>
      </c>
      <c r="W45" s="40">
        <f t="shared" si="2"/>
        <v>3328</v>
      </c>
      <c r="X45" s="68">
        <f t="shared" si="3"/>
        <v>158.47619047619048</v>
      </c>
    </row>
    <row r="46" spans="1:24" s="21" customFormat="1" x14ac:dyDescent="0.25">
      <c r="A46" s="51" t="s">
        <v>29</v>
      </c>
      <c r="B46" s="40">
        <v>288</v>
      </c>
      <c r="C46" s="40">
        <v>307</v>
      </c>
      <c r="D46" s="40">
        <v>283</v>
      </c>
      <c r="E46" s="40">
        <v>212</v>
      </c>
      <c r="F46" s="40">
        <v>202</v>
      </c>
      <c r="G46" s="40">
        <v>212</v>
      </c>
      <c r="H46" s="40">
        <v>183</v>
      </c>
      <c r="I46" s="40">
        <v>242</v>
      </c>
      <c r="J46" s="40">
        <v>204</v>
      </c>
      <c r="K46" s="40">
        <v>167</v>
      </c>
      <c r="L46" s="40">
        <v>110</v>
      </c>
      <c r="M46" s="40">
        <v>198</v>
      </c>
      <c r="N46" s="40">
        <v>223</v>
      </c>
      <c r="O46" s="40">
        <v>235</v>
      </c>
      <c r="P46" s="40">
        <v>196</v>
      </c>
      <c r="Q46" s="40">
        <v>194</v>
      </c>
      <c r="R46" s="40">
        <v>147</v>
      </c>
      <c r="S46" s="40">
        <v>168</v>
      </c>
      <c r="T46" s="40">
        <v>136</v>
      </c>
      <c r="U46" s="40">
        <v>154</v>
      </c>
      <c r="V46" s="40">
        <v>104</v>
      </c>
      <c r="W46" s="40">
        <f t="shared" si="2"/>
        <v>4165</v>
      </c>
      <c r="X46" s="68">
        <f t="shared" si="3"/>
        <v>198.33333333333334</v>
      </c>
    </row>
    <row r="47" spans="1:24" s="21" customFormat="1" x14ac:dyDescent="0.25">
      <c r="A47" s="51" t="s">
        <v>28</v>
      </c>
      <c r="B47" s="40">
        <v>31</v>
      </c>
      <c r="C47" s="40">
        <v>39</v>
      </c>
      <c r="D47" s="40">
        <v>53</v>
      </c>
      <c r="E47" s="40">
        <v>36</v>
      </c>
      <c r="F47" s="40">
        <v>37</v>
      </c>
      <c r="G47" s="40">
        <v>59</v>
      </c>
      <c r="H47" s="40">
        <v>29</v>
      </c>
      <c r="I47" s="40">
        <v>60</v>
      </c>
      <c r="J47" s="40">
        <v>33</v>
      </c>
      <c r="K47" s="40">
        <v>29</v>
      </c>
      <c r="L47" s="40">
        <v>37</v>
      </c>
      <c r="M47" s="40">
        <v>40</v>
      </c>
      <c r="N47" s="40">
        <v>72</v>
      </c>
      <c r="O47" s="40">
        <v>46</v>
      </c>
      <c r="P47" s="40">
        <v>34</v>
      </c>
      <c r="Q47" s="40">
        <v>48</v>
      </c>
      <c r="R47" s="40">
        <v>26</v>
      </c>
      <c r="S47" s="40">
        <v>26</v>
      </c>
      <c r="T47" s="40">
        <v>42</v>
      </c>
      <c r="U47" s="40">
        <v>27</v>
      </c>
      <c r="V47" s="40">
        <v>36</v>
      </c>
      <c r="W47" s="40">
        <f t="shared" si="2"/>
        <v>840</v>
      </c>
      <c r="X47" s="68">
        <f t="shared" si="3"/>
        <v>40</v>
      </c>
    </row>
    <row r="48" spans="1:24" s="21" customFormat="1" x14ac:dyDescent="0.25">
      <c r="A48" s="51" t="s">
        <v>27</v>
      </c>
      <c r="B48" s="40">
        <v>58</v>
      </c>
      <c r="C48" s="40">
        <v>66</v>
      </c>
      <c r="D48" s="40">
        <v>75</v>
      </c>
      <c r="E48" s="40">
        <v>59</v>
      </c>
      <c r="F48" s="40">
        <v>62</v>
      </c>
      <c r="G48" s="40">
        <v>50</v>
      </c>
      <c r="H48" s="40">
        <v>53</v>
      </c>
      <c r="I48" s="40">
        <v>40</v>
      </c>
      <c r="J48" s="40">
        <v>50</v>
      </c>
      <c r="K48" s="40">
        <v>52</v>
      </c>
      <c r="L48" s="40">
        <v>26</v>
      </c>
      <c r="M48" s="40">
        <v>68</v>
      </c>
      <c r="N48" s="40">
        <v>29</v>
      </c>
      <c r="O48" s="40">
        <v>35</v>
      </c>
      <c r="P48" s="40">
        <v>29</v>
      </c>
      <c r="Q48" s="40">
        <v>38</v>
      </c>
      <c r="R48" s="40">
        <v>25</v>
      </c>
      <c r="S48" s="40">
        <v>28</v>
      </c>
      <c r="T48" s="40">
        <v>29</v>
      </c>
      <c r="U48" s="40">
        <v>28</v>
      </c>
      <c r="V48" s="40">
        <v>25</v>
      </c>
      <c r="W48" s="40">
        <f t="shared" si="2"/>
        <v>925</v>
      </c>
      <c r="X48" s="68">
        <f t="shared" si="3"/>
        <v>44.047619047619051</v>
      </c>
    </row>
    <row r="49" spans="1:24" s="21" customFormat="1" x14ac:dyDescent="0.25">
      <c r="A49" s="51" t="s">
        <v>26</v>
      </c>
      <c r="B49" s="40">
        <v>56</v>
      </c>
      <c r="C49" s="40">
        <v>74</v>
      </c>
      <c r="D49" s="40">
        <v>45</v>
      </c>
      <c r="E49" s="40">
        <v>64</v>
      </c>
      <c r="F49" s="40">
        <v>52</v>
      </c>
      <c r="G49" s="40">
        <v>56</v>
      </c>
      <c r="H49" s="40">
        <v>70</v>
      </c>
      <c r="I49" s="40">
        <v>45</v>
      </c>
      <c r="J49" s="40">
        <v>73</v>
      </c>
      <c r="K49" s="40">
        <v>43</v>
      </c>
      <c r="L49" s="40">
        <v>22</v>
      </c>
      <c r="M49" s="40">
        <v>42</v>
      </c>
      <c r="N49" s="40">
        <v>37</v>
      </c>
      <c r="O49" s="40">
        <v>34</v>
      </c>
      <c r="P49" s="40">
        <v>38</v>
      </c>
      <c r="Q49" s="40">
        <v>44</v>
      </c>
      <c r="R49" s="40">
        <v>43</v>
      </c>
      <c r="S49" s="40">
        <v>31</v>
      </c>
      <c r="T49" s="40">
        <v>31</v>
      </c>
      <c r="U49" s="40">
        <v>28</v>
      </c>
      <c r="V49" s="40">
        <v>27</v>
      </c>
      <c r="W49" s="40">
        <f t="shared" si="2"/>
        <v>955</v>
      </c>
      <c r="X49" s="68">
        <f t="shared" si="3"/>
        <v>45.476190476190474</v>
      </c>
    </row>
    <row r="50" spans="1:24" s="21" customFormat="1" x14ac:dyDescent="0.25">
      <c r="A50" s="51" t="s">
        <v>25</v>
      </c>
      <c r="B50" s="40">
        <v>32</v>
      </c>
      <c r="C50" s="40">
        <v>63</v>
      </c>
      <c r="D50" s="40">
        <v>47</v>
      </c>
      <c r="E50" s="40">
        <v>38</v>
      </c>
      <c r="F50" s="40">
        <v>38</v>
      </c>
      <c r="G50" s="40">
        <v>36</v>
      </c>
      <c r="H50" s="40">
        <v>47</v>
      </c>
      <c r="I50" s="40">
        <v>47</v>
      </c>
      <c r="J50" s="40">
        <v>55</v>
      </c>
      <c r="K50" s="40">
        <v>28</v>
      </c>
      <c r="L50" s="40">
        <v>30</v>
      </c>
      <c r="M50" s="40">
        <v>40</v>
      </c>
      <c r="N50" s="40">
        <v>28</v>
      </c>
      <c r="O50" s="40">
        <v>41</v>
      </c>
      <c r="P50" s="40">
        <v>43</v>
      </c>
      <c r="Q50" s="40">
        <v>25</v>
      </c>
      <c r="R50" s="40">
        <v>36</v>
      </c>
      <c r="S50" s="40">
        <v>29</v>
      </c>
      <c r="T50" s="40">
        <v>31</v>
      </c>
      <c r="U50" s="40">
        <v>34</v>
      </c>
      <c r="V50" s="40">
        <v>34</v>
      </c>
      <c r="W50" s="40">
        <f t="shared" si="2"/>
        <v>802</v>
      </c>
      <c r="X50" s="68">
        <f t="shared" si="3"/>
        <v>38.19047619047619</v>
      </c>
    </row>
    <row r="51" spans="1:24" s="21" customFormat="1" x14ac:dyDescent="0.25">
      <c r="A51" s="51" t="s">
        <v>24</v>
      </c>
      <c r="B51" s="40">
        <v>48</v>
      </c>
      <c r="C51" s="40">
        <v>41</v>
      </c>
      <c r="D51" s="40">
        <v>67</v>
      </c>
      <c r="E51" s="40">
        <v>70</v>
      </c>
      <c r="F51" s="40">
        <v>50</v>
      </c>
      <c r="G51" s="40">
        <v>45</v>
      </c>
      <c r="H51" s="40">
        <v>56</v>
      </c>
      <c r="I51" s="40">
        <v>54</v>
      </c>
      <c r="J51" s="40">
        <v>69</v>
      </c>
      <c r="K51" s="40">
        <v>37</v>
      </c>
      <c r="L51" s="40">
        <v>25</v>
      </c>
      <c r="M51" s="40">
        <v>50</v>
      </c>
      <c r="N51" s="40">
        <v>43</v>
      </c>
      <c r="O51" s="40">
        <v>30</v>
      </c>
      <c r="P51" s="40">
        <v>44</v>
      </c>
      <c r="Q51" s="40">
        <v>40</v>
      </c>
      <c r="R51" s="40">
        <v>24</v>
      </c>
      <c r="S51" s="40">
        <v>20</v>
      </c>
      <c r="T51" s="40">
        <v>40</v>
      </c>
      <c r="U51" s="40">
        <v>22</v>
      </c>
      <c r="V51" s="40">
        <v>36</v>
      </c>
      <c r="W51" s="40">
        <f t="shared" si="2"/>
        <v>911</v>
      </c>
      <c r="X51" s="68">
        <f t="shared" si="3"/>
        <v>43.38095238095238</v>
      </c>
    </row>
    <row r="52" spans="1:24" s="21" customFormat="1" x14ac:dyDescent="0.25">
      <c r="A52" s="51" t="s">
        <v>23</v>
      </c>
      <c r="B52" s="40">
        <v>45</v>
      </c>
      <c r="C52" s="40">
        <v>50</v>
      </c>
      <c r="D52" s="40">
        <v>49</v>
      </c>
      <c r="E52" s="40">
        <v>60</v>
      </c>
      <c r="F52" s="40">
        <v>53</v>
      </c>
      <c r="G52" s="40">
        <v>53</v>
      </c>
      <c r="H52" s="40">
        <v>49</v>
      </c>
      <c r="I52" s="40">
        <v>31</v>
      </c>
      <c r="J52" s="40">
        <v>55</v>
      </c>
      <c r="K52" s="40">
        <v>48</v>
      </c>
      <c r="L52" s="40">
        <v>41</v>
      </c>
      <c r="M52" s="40">
        <v>45</v>
      </c>
      <c r="N52" s="40">
        <v>55</v>
      </c>
      <c r="O52" s="40">
        <v>52</v>
      </c>
      <c r="P52" s="40">
        <v>29</v>
      </c>
      <c r="Q52" s="40">
        <v>33</v>
      </c>
      <c r="R52" s="40">
        <v>41</v>
      </c>
      <c r="S52" s="40">
        <v>26</v>
      </c>
      <c r="T52" s="40">
        <v>32</v>
      </c>
      <c r="U52" s="40">
        <v>25</v>
      </c>
      <c r="V52" s="40">
        <v>28</v>
      </c>
      <c r="W52" s="40">
        <f t="shared" si="2"/>
        <v>900</v>
      </c>
      <c r="X52" s="68">
        <f t="shared" si="3"/>
        <v>42.857142857142854</v>
      </c>
    </row>
    <row r="53" spans="1:24" s="21" customFormat="1" x14ac:dyDescent="0.25">
      <c r="A53" s="51" t="s">
        <v>22</v>
      </c>
      <c r="B53" s="40">
        <v>204</v>
      </c>
      <c r="C53" s="40">
        <v>299</v>
      </c>
      <c r="D53" s="40">
        <v>250</v>
      </c>
      <c r="E53" s="40">
        <v>294</v>
      </c>
      <c r="F53" s="40">
        <v>201</v>
      </c>
      <c r="G53" s="40">
        <v>253</v>
      </c>
      <c r="H53" s="40">
        <v>237</v>
      </c>
      <c r="I53" s="40">
        <v>191</v>
      </c>
      <c r="J53" s="40">
        <v>223</v>
      </c>
      <c r="K53" s="40">
        <v>159</v>
      </c>
      <c r="L53" s="40">
        <v>140</v>
      </c>
      <c r="M53" s="40">
        <v>178</v>
      </c>
      <c r="N53" s="40">
        <v>148</v>
      </c>
      <c r="O53" s="40">
        <v>169</v>
      </c>
      <c r="P53" s="40">
        <v>163</v>
      </c>
      <c r="Q53" s="40">
        <v>129</v>
      </c>
      <c r="R53" s="40">
        <v>85</v>
      </c>
      <c r="S53" s="40">
        <v>113</v>
      </c>
      <c r="T53" s="40">
        <v>140</v>
      </c>
      <c r="U53" s="40">
        <v>106</v>
      </c>
      <c r="V53" s="40">
        <v>124</v>
      </c>
      <c r="W53" s="40">
        <f>SUM(B53:V53)</f>
        <v>3806</v>
      </c>
      <c r="X53" s="68">
        <f t="shared" si="3"/>
        <v>181.23809523809524</v>
      </c>
    </row>
    <row r="54" spans="1:24" s="21" customFormat="1" x14ac:dyDescent="0.25">
      <c r="A54" s="51" t="s">
        <v>21</v>
      </c>
      <c r="B54" s="40">
        <v>39</v>
      </c>
      <c r="C54" s="40">
        <v>46</v>
      </c>
      <c r="D54" s="40">
        <v>44</v>
      </c>
      <c r="E54" s="40">
        <v>41</v>
      </c>
      <c r="F54" s="40">
        <v>43</v>
      </c>
      <c r="G54" s="40">
        <v>51</v>
      </c>
      <c r="H54" s="40">
        <v>51</v>
      </c>
      <c r="I54" s="40">
        <v>41</v>
      </c>
      <c r="J54" s="40">
        <v>42</v>
      </c>
      <c r="K54" s="40">
        <v>33</v>
      </c>
      <c r="L54" s="40">
        <v>23</v>
      </c>
      <c r="M54" s="40">
        <v>18</v>
      </c>
      <c r="N54" s="40">
        <v>42</v>
      </c>
      <c r="O54" s="40">
        <v>32</v>
      </c>
      <c r="P54" s="40">
        <v>8</v>
      </c>
      <c r="Q54" s="40">
        <v>31</v>
      </c>
      <c r="R54" s="40">
        <v>26</v>
      </c>
      <c r="S54" s="40">
        <v>32</v>
      </c>
      <c r="T54" s="40">
        <v>42</v>
      </c>
      <c r="U54" s="40">
        <v>25</v>
      </c>
      <c r="V54" s="40">
        <v>32</v>
      </c>
      <c r="W54" s="40">
        <f t="shared" si="2"/>
        <v>742</v>
      </c>
      <c r="X54" s="68">
        <f t="shared" si="3"/>
        <v>35.333333333333336</v>
      </c>
    </row>
    <row r="55" spans="1:24" s="21" customFormat="1" x14ac:dyDescent="0.25">
      <c r="A55" s="51" t="s">
        <v>20</v>
      </c>
      <c r="B55" s="40">
        <v>115</v>
      </c>
      <c r="C55" s="40">
        <v>84</v>
      </c>
      <c r="D55" s="40">
        <v>76</v>
      </c>
      <c r="E55" s="40">
        <v>93</v>
      </c>
      <c r="F55" s="40">
        <v>65</v>
      </c>
      <c r="G55" s="40">
        <v>85</v>
      </c>
      <c r="H55" s="40">
        <v>98</v>
      </c>
      <c r="I55" s="40">
        <v>74</v>
      </c>
      <c r="J55" s="40">
        <v>81</v>
      </c>
      <c r="K55" s="40">
        <v>61</v>
      </c>
      <c r="L55" s="40">
        <v>37</v>
      </c>
      <c r="M55" s="40">
        <v>44</v>
      </c>
      <c r="N55" s="40">
        <v>59</v>
      </c>
      <c r="O55" s="40">
        <v>46</v>
      </c>
      <c r="P55" s="40">
        <v>55</v>
      </c>
      <c r="Q55" s="40">
        <v>26</v>
      </c>
      <c r="R55" s="40">
        <v>28</v>
      </c>
      <c r="S55" s="40">
        <v>26</v>
      </c>
      <c r="T55" s="40">
        <v>33</v>
      </c>
      <c r="U55" s="40">
        <v>29</v>
      </c>
      <c r="V55" s="40">
        <v>39</v>
      </c>
      <c r="W55" s="40">
        <f t="shared" si="2"/>
        <v>1254</v>
      </c>
      <c r="X55" s="68">
        <f t="shared" si="3"/>
        <v>59.714285714285715</v>
      </c>
    </row>
    <row r="56" spans="1:24" s="21" customFormat="1" x14ac:dyDescent="0.25">
      <c r="A56" s="43" t="s">
        <v>54</v>
      </c>
      <c r="B56" s="46">
        <v>1417</v>
      </c>
      <c r="C56" s="46">
        <v>1690</v>
      </c>
      <c r="D56" s="46">
        <v>1457</v>
      </c>
      <c r="E56" s="46">
        <v>1623</v>
      </c>
      <c r="F56" s="46">
        <v>1363</v>
      </c>
      <c r="G56" s="46">
        <v>1446</v>
      </c>
      <c r="H56" s="46">
        <v>1434</v>
      </c>
      <c r="I56" s="46">
        <v>1354</v>
      </c>
      <c r="J56" s="46">
        <v>1418</v>
      </c>
      <c r="K56" s="46">
        <v>1091</v>
      </c>
      <c r="L56" s="46">
        <v>864</v>
      </c>
      <c r="M56" s="46">
        <v>1135</v>
      </c>
      <c r="N56" s="46">
        <v>1205</v>
      </c>
      <c r="O56" s="46">
        <v>1177</v>
      </c>
      <c r="P56" s="46">
        <v>1113</v>
      </c>
      <c r="Q56" s="46">
        <v>1062</v>
      </c>
      <c r="R56" s="46">
        <v>756</v>
      </c>
      <c r="S56" s="46">
        <v>850</v>
      </c>
      <c r="T56" s="46">
        <v>887</v>
      </c>
      <c r="U56" s="46">
        <v>755</v>
      </c>
      <c r="V56" s="46">
        <v>871</v>
      </c>
      <c r="W56" s="46">
        <f>SUM(B56:V56)</f>
        <v>24968</v>
      </c>
      <c r="X56" s="67">
        <f>AVERAGE(B56:V56)</f>
        <v>1188.952380952381</v>
      </c>
    </row>
    <row r="57" spans="1:24" s="21" customFormat="1" x14ac:dyDescent="0.25">
      <c r="A57" s="52" t="s">
        <v>12</v>
      </c>
      <c r="U57" s="47"/>
      <c r="V57" s="47"/>
      <c r="W57" s="47"/>
      <c r="X57" s="72"/>
    </row>
    <row r="58" spans="1:24" s="21" customFormat="1" x14ac:dyDescent="0.25">
      <c r="A58" s="28" t="s">
        <v>51</v>
      </c>
      <c r="B58" s="46">
        <v>2719</v>
      </c>
      <c r="C58" s="46">
        <v>2524</v>
      </c>
      <c r="D58" s="46">
        <v>2602</v>
      </c>
      <c r="E58" s="46">
        <v>2922</v>
      </c>
      <c r="F58" s="46">
        <v>2595</v>
      </c>
      <c r="G58" s="46">
        <v>2594</v>
      </c>
      <c r="H58" s="46">
        <v>2530</v>
      </c>
      <c r="I58" s="46">
        <v>2307</v>
      </c>
      <c r="J58" s="46">
        <v>2609</v>
      </c>
      <c r="K58" s="46">
        <v>2414</v>
      </c>
      <c r="L58" s="46">
        <v>1972</v>
      </c>
      <c r="M58" s="46">
        <v>2197</v>
      </c>
      <c r="N58" s="46">
        <v>2083</v>
      </c>
      <c r="O58" s="46">
        <v>1890</v>
      </c>
      <c r="P58" s="46">
        <v>2028</v>
      </c>
      <c r="Q58" s="46">
        <v>2022</v>
      </c>
      <c r="R58" s="46">
        <v>1794</v>
      </c>
      <c r="S58" s="46">
        <v>1517</v>
      </c>
      <c r="T58" s="46">
        <v>1542</v>
      </c>
      <c r="U58" s="46">
        <v>1495</v>
      </c>
      <c r="V58" s="46">
        <v>1330</v>
      </c>
      <c r="W58" s="46">
        <f>SUM(B58:V58)</f>
        <v>45686</v>
      </c>
      <c r="X58" s="67">
        <f>AVERAGE(B58:V58)</f>
        <v>2175.5238095238096</v>
      </c>
    </row>
    <row r="59" spans="1:24" x14ac:dyDescent="0.25">
      <c r="A59" s="13" t="s">
        <v>58</v>
      </c>
      <c r="X59" s="70"/>
    </row>
    <row r="60" spans="1:24" x14ac:dyDescent="0.25">
      <c r="X60" s="70"/>
    </row>
    <row r="61" spans="1:24" x14ac:dyDescent="0.25">
      <c r="A61" s="54" t="s">
        <v>63</v>
      </c>
      <c r="X61" s="70"/>
    </row>
    <row r="62" spans="1:24" x14ac:dyDescent="0.25">
      <c r="A62" s="27" t="s">
        <v>52</v>
      </c>
      <c r="B62" s="44" t="s">
        <v>0</v>
      </c>
      <c r="C62" s="44" t="s">
        <v>1</v>
      </c>
      <c r="D62" s="44" t="s">
        <v>2</v>
      </c>
      <c r="E62" s="44" t="s">
        <v>3</v>
      </c>
      <c r="F62" s="44" t="s">
        <v>13</v>
      </c>
      <c r="G62" s="44" t="s">
        <v>14</v>
      </c>
      <c r="H62" s="44" t="s">
        <v>15</v>
      </c>
      <c r="I62" s="44" t="s">
        <v>16</v>
      </c>
      <c r="J62" s="44" t="s">
        <v>17</v>
      </c>
      <c r="K62" s="44" t="s">
        <v>18</v>
      </c>
      <c r="L62" s="44" t="s">
        <v>41</v>
      </c>
      <c r="M62" s="44" t="s">
        <v>46</v>
      </c>
      <c r="N62" s="44" t="s">
        <v>47</v>
      </c>
      <c r="O62" s="44" t="s">
        <v>48</v>
      </c>
      <c r="P62" s="44" t="s">
        <v>49</v>
      </c>
      <c r="Q62" s="44" t="s">
        <v>57</v>
      </c>
      <c r="R62" s="44" t="s">
        <v>59</v>
      </c>
      <c r="S62" s="44" t="s">
        <v>60</v>
      </c>
      <c r="T62" s="44" t="s">
        <v>60</v>
      </c>
      <c r="U62" s="38" t="s">
        <v>67</v>
      </c>
      <c r="V62" s="38" t="s">
        <v>66</v>
      </c>
      <c r="W62" s="38" t="s">
        <v>68</v>
      </c>
      <c r="X62" s="71" t="s">
        <v>4</v>
      </c>
    </row>
    <row r="63" spans="1:24" x14ac:dyDescent="0.25">
      <c r="A63" s="51" t="s">
        <v>40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N63" s="40">
        <v>37</v>
      </c>
      <c r="O63" s="40">
        <v>29</v>
      </c>
      <c r="P63" s="40">
        <v>38</v>
      </c>
      <c r="Q63" s="40">
        <v>32</v>
      </c>
      <c r="R63" s="40">
        <v>32</v>
      </c>
      <c r="S63" s="40">
        <v>29</v>
      </c>
      <c r="T63" s="40">
        <v>48</v>
      </c>
      <c r="U63" s="40">
        <v>28</v>
      </c>
      <c r="V63" s="40">
        <v>84</v>
      </c>
      <c r="W63" s="40">
        <f>SUM(N63:V63)</f>
        <v>357</v>
      </c>
      <c r="X63" s="68">
        <f>AVERAGE(N63:V63)</f>
        <v>39.666666666666664</v>
      </c>
    </row>
    <row r="64" spans="1:24" x14ac:dyDescent="0.25">
      <c r="A64" s="51" t="s">
        <v>39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N64" s="40">
        <v>91</v>
      </c>
      <c r="O64" s="40">
        <v>108</v>
      </c>
      <c r="P64" s="40">
        <v>109</v>
      </c>
      <c r="Q64" s="40">
        <v>105</v>
      </c>
      <c r="R64" s="40">
        <v>69</v>
      </c>
      <c r="S64" s="40">
        <v>77</v>
      </c>
      <c r="T64" s="40">
        <v>114</v>
      </c>
      <c r="U64" s="40">
        <v>217</v>
      </c>
      <c r="V64" s="40">
        <v>116</v>
      </c>
      <c r="W64" s="40">
        <f t="shared" ref="W64:W83" si="4">SUM(N64:V64)</f>
        <v>1006</v>
      </c>
      <c r="X64" s="68">
        <f t="shared" ref="X64:X83" si="5">AVERAGE(N64:V64)</f>
        <v>111.77777777777777</v>
      </c>
    </row>
    <row r="65" spans="1:24" x14ac:dyDescent="0.25">
      <c r="A65" s="51" t="s">
        <v>38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N65" s="40">
        <v>14</v>
      </c>
      <c r="O65" s="40">
        <v>9</v>
      </c>
      <c r="P65" s="40">
        <v>11</v>
      </c>
      <c r="Q65" s="40">
        <v>7</v>
      </c>
      <c r="R65" s="40">
        <v>6</v>
      </c>
      <c r="S65" s="40">
        <v>7</v>
      </c>
      <c r="T65" s="40">
        <v>4</v>
      </c>
      <c r="U65" s="40">
        <v>1</v>
      </c>
      <c r="V65" s="40">
        <v>2</v>
      </c>
      <c r="W65" s="40">
        <f t="shared" si="4"/>
        <v>61</v>
      </c>
      <c r="X65" s="68">
        <f t="shared" si="5"/>
        <v>6.7777777777777777</v>
      </c>
    </row>
    <row r="66" spans="1:24" x14ac:dyDescent="0.25">
      <c r="A66" s="51" t="s">
        <v>37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N66" s="40">
        <v>47</v>
      </c>
      <c r="O66" s="40">
        <v>33</v>
      </c>
      <c r="P66" s="40">
        <v>78</v>
      </c>
      <c r="Q66" s="40">
        <v>80</v>
      </c>
      <c r="R66" s="40">
        <v>30</v>
      </c>
      <c r="S66" s="40">
        <v>31</v>
      </c>
      <c r="T66" s="40">
        <v>35</v>
      </c>
      <c r="U66" s="40">
        <v>105</v>
      </c>
      <c r="V66" s="40">
        <v>59</v>
      </c>
      <c r="W66" s="40">
        <f t="shared" si="4"/>
        <v>498</v>
      </c>
      <c r="X66" s="68">
        <f t="shared" si="5"/>
        <v>55.333333333333336</v>
      </c>
    </row>
    <row r="67" spans="1:24" x14ac:dyDescent="0.25">
      <c r="A67" s="51" t="s">
        <v>36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N67" s="40">
        <v>107</v>
      </c>
      <c r="O67" s="40">
        <v>89</v>
      </c>
      <c r="P67" s="40">
        <v>60</v>
      </c>
      <c r="Q67" s="40">
        <v>92</v>
      </c>
      <c r="R67" s="40">
        <v>34</v>
      </c>
      <c r="S67" s="40">
        <v>54</v>
      </c>
      <c r="T67" s="40">
        <v>132</v>
      </c>
      <c r="U67" s="40">
        <v>85</v>
      </c>
      <c r="V67" s="40">
        <v>169</v>
      </c>
      <c r="W67" s="40">
        <f t="shared" si="4"/>
        <v>822</v>
      </c>
      <c r="X67" s="68">
        <f t="shared" si="5"/>
        <v>91.333333333333329</v>
      </c>
    </row>
    <row r="68" spans="1:24" x14ac:dyDescent="0.25">
      <c r="A68" s="51" t="s">
        <v>35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N68" s="40">
        <v>61</v>
      </c>
      <c r="O68" s="40">
        <v>51</v>
      </c>
      <c r="P68" s="40">
        <v>69</v>
      </c>
      <c r="Q68" s="40">
        <v>46</v>
      </c>
      <c r="R68" s="40">
        <v>73</v>
      </c>
      <c r="S68" s="40">
        <v>49</v>
      </c>
      <c r="T68" s="40">
        <v>48</v>
      </c>
      <c r="U68" s="40">
        <v>30</v>
      </c>
      <c r="V68" s="40">
        <v>61</v>
      </c>
      <c r="W68" s="40">
        <f t="shared" si="4"/>
        <v>488</v>
      </c>
      <c r="X68" s="68">
        <f t="shared" si="5"/>
        <v>54.222222222222221</v>
      </c>
    </row>
    <row r="69" spans="1:24" x14ac:dyDescent="0.25">
      <c r="A69" s="51" t="s">
        <v>34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N69" s="40">
        <v>98</v>
      </c>
      <c r="O69" s="40">
        <v>116</v>
      </c>
      <c r="P69" s="40">
        <v>76</v>
      </c>
      <c r="Q69" s="40">
        <v>75</v>
      </c>
      <c r="R69" s="40">
        <v>35</v>
      </c>
      <c r="S69" s="40">
        <v>54</v>
      </c>
      <c r="T69" s="40">
        <v>82</v>
      </c>
      <c r="U69" s="40">
        <v>62</v>
      </c>
      <c r="V69" s="40">
        <v>117</v>
      </c>
      <c r="W69" s="40">
        <f t="shared" si="4"/>
        <v>715</v>
      </c>
      <c r="X69" s="68">
        <f t="shared" si="5"/>
        <v>79.444444444444443</v>
      </c>
    </row>
    <row r="70" spans="1:24" x14ac:dyDescent="0.25">
      <c r="A70" s="51" t="s">
        <v>33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N70" s="40">
        <v>83</v>
      </c>
      <c r="O70" s="40">
        <v>85</v>
      </c>
      <c r="P70" s="40">
        <v>63</v>
      </c>
      <c r="Q70" s="40">
        <v>122</v>
      </c>
      <c r="R70" s="40">
        <v>48</v>
      </c>
      <c r="S70" s="40">
        <v>53</v>
      </c>
      <c r="T70" s="40">
        <v>61</v>
      </c>
      <c r="U70" s="40">
        <v>54</v>
      </c>
      <c r="V70" s="40">
        <v>105</v>
      </c>
      <c r="W70" s="40">
        <f t="shared" si="4"/>
        <v>674</v>
      </c>
      <c r="X70" s="68">
        <f t="shared" si="5"/>
        <v>74.888888888888886</v>
      </c>
    </row>
    <row r="71" spans="1:24" x14ac:dyDescent="0.25">
      <c r="A71" s="51" t="s">
        <v>32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N71" s="40">
        <v>43</v>
      </c>
      <c r="O71" s="40">
        <v>82</v>
      </c>
      <c r="P71" s="40">
        <v>61</v>
      </c>
      <c r="Q71" s="40">
        <v>55</v>
      </c>
      <c r="R71" s="40">
        <v>22</v>
      </c>
      <c r="S71" s="40">
        <v>48</v>
      </c>
      <c r="T71" s="40">
        <v>50</v>
      </c>
      <c r="U71" s="40">
        <v>38</v>
      </c>
      <c r="V71" s="40">
        <v>120</v>
      </c>
      <c r="W71" s="40">
        <f t="shared" si="4"/>
        <v>519</v>
      </c>
      <c r="X71" s="68">
        <f t="shared" si="5"/>
        <v>57.666666666666664</v>
      </c>
    </row>
    <row r="72" spans="1:24" x14ac:dyDescent="0.25">
      <c r="A72" s="51" t="s">
        <v>31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N72" s="40">
        <v>103</v>
      </c>
      <c r="O72" s="40">
        <v>81</v>
      </c>
      <c r="P72" s="40">
        <v>86</v>
      </c>
      <c r="Q72" s="40">
        <v>49</v>
      </c>
      <c r="R72" s="40">
        <v>79</v>
      </c>
      <c r="S72" s="40">
        <v>46</v>
      </c>
      <c r="T72" s="40">
        <v>33</v>
      </c>
      <c r="U72" s="40">
        <v>43</v>
      </c>
      <c r="V72" s="40">
        <v>56</v>
      </c>
      <c r="W72" s="40">
        <f t="shared" si="4"/>
        <v>576</v>
      </c>
      <c r="X72" s="68">
        <f t="shared" si="5"/>
        <v>64</v>
      </c>
    </row>
    <row r="73" spans="1:24" x14ac:dyDescent="0.25">
      <c r="A73" s="51" t="s">
        <v>30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N73" s="40">
        <v>432</v>
      </c>
      <c r="O73" s="40">
        <v>486</v>
      </c>
      <c r="P73" s="40">
        <v>375</v>
      </c>
      <c r="Q73" s="40">
        <v>370</v>
      </c>
      <c r="R73" s="40">
        <v>321</v>
      </c>
      <c r="S73" s="40">
        <v>356</v>
      </c>
      <c r="T73" s="40">
        <v>381</v>
      </c>
      <c r="U73" s="40">
        <v>328</v>
      </c>
      <c r="V73" s="40">
        <v>552</v>
      </c>
      <c r="W73" s="40">
        <f t="shared" si="4"/>
        <v>3601</v>
      </c>
      <c r="X73" s="68">
        <f t="shared" si="5"/>
        <v>400.11111111111109</v>
      </c>
    </row>
    <row r="74" spans="1:24" x14ac:dyDescent="0.25">
      <c r="A74" s="51" t="s">
        <v>29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N74" s="40">
        <v>588</v>
      </c>
      <c r="O74" s="40">
        <v>520</v>
      </c>
      <c r="P74" s="40">
        <v>445</v>
      </c>
      <c r="Q74" s="40">
        <v>476</v>
      </c>
      <c r="R74" s="40">
        <v>284</v>
      </c>
      <c r="S74" s="40">
        <v>380</v>
      </c>
      <c r="T74" s="40">
        <v>437</v>
      </c>
      <c r="U74" s="40">
        <v>556</v>
      </c>
      <c r="V74" s="40">
        <v>542</v>
      </c>
      <c r="W74" s="40">
        <f t="shared" si="4"/>
        <v>4228</v>
      </c>
      <c r="X74" s="68">
        <f t="shared" si="5"/>
        <v>469.77777777777777</v>
      </c>
    </row>
    <row r="75" spans="1:24" x14ac:dyDescent="0.25">
      <c r="A75" s="51" t="s">
        <v>28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N75" s="40">
        <v>131</v>
      </c>
      <c r="O75" s="40">
        <v>104</v>
      </c>
      <c r="P75" s="40">
        <v>78</v>
      </c>
      <c r="Q75" s="40">
        <v>129</v>
      </c>
      <c r="R75" s="40">
        <v>49</v>
      </c>
      <c r="S75" s="40">
        <v>53</v>
      </c>
      <c r="T75" s="40">
        <v>86</v>
      </c>
      <c r="U75" s="40">
        <v>113</v>
      </c>
      <c r="V75" s="40">
        <v>148</v>
      </c>
      <c r="W75" s="40">
        <f t="shared" si="4"/>
        <v>891</v>
      </c>
      <c r="X75" s="68">
        <f t="shared" si="5"/>
        <v>99</v>
      </c>
    </row>
    <row r="76" spans="1:24" x14ac:dyDescent="0.25">
      <c r="A76" s="51" t="s">
        <v>27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N76" s="40">
        <v>74</v>
      </c>
      <c r="O76" s="40">
        <v>112</v>
      </c>
      <c r="P76" s="40">
        <v>151</v>
      </c>
      <c r="Q76" s="40">
        <v>126</v>
      </c>
      <c r="R76" s="40">
        <v>43</v>
      </c>
      <c r="S76" s="40">
        <v>62</v>
      </c>
      <c r="T76" s="40">
        <v>106</v>
      </c>
      <c r="U76" s="40">
        <v>94</v>
      </c>
      <c r="V76" s="40">
        <v>97</v>
      </c>
      <c r="W76" s="40">
        <f t="shared" si="4"/>
        <v>865</v>
      </c>
      <c r="X76" s="68">
        <f t="shared" si="5"/>
        <v>96.111111111111114</v>
      </c>
    </row>
    <row r="77" spans="1:24" x14ac:dyDescent="0.25">
      <c r="A77" s="51" t="s">
        <v>26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N77" s="40">
        <v>164</v>
      </c>
      <c r="O77" s="40">
        <v>96</v>
      </c>
      <c r="P77" s="40">
        <v>113</v>
      </c>
      <c r="Q77" s="40">
        <v>99</v>
      </c>
      <c r="R77" s="40">
        <v>81</v>
      </c>
      <c r="S77" s="40">
        <v>65</v>
      </c>
      <c r="T77" s="40">
        <v>101</v>
      </c>
      <c r="U77" s="40">
        <v>116</v>
      </c>
      <c r="V77" s="40">
        <v>114</v>
      </c>
      <c r="W77" s="40">
        <f t="shared" si="4"/>
        <v>949</v>
      </c>
      <c r="X77" s="68">
        <f t="shared" si="5"/>
        <v>105.44444444444444</v>
      </c>
    </row>
    <row r="78" spans="1:24" x14ac:dyDescent="0.25">
      <c r="A78" s="51" t="s">
        <v>25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N78" s="40">
        <v>167</v>
      </c>
      <c r="O78" s="40">
        <v>167</v>
      </c>
      <c r="P78" s="40">
        <v>115</v>
      </c>
      <c r="Q78" s="40">
        <v>75</v>
      </c>
      <c r="R78" s="40">
        <v>146</v>
      </c>
      <c r="S78" s="40">
        <v>109</v>
      </c>
      <c r="T78" s="40">
        <v>106</v>
      </c>
      <c r="U78" s="40">
        <v>131</v>
      </c>
      <c r="V78" s="40">
        <v>154</v>
      </c>
      <c r="W78" s="40">
        <f t="shared" si="4"/>
        <v>1170</v>
      </c>
      <c r="X78" s="68">
        <f t="shared" si="5"/>
        <v>130</v>
      </c>
    </row>
    <row r="79" spans="1:24" x14ac:dyDescent="0.25">
      <c r="A79" s="51" t="s">
        <v>24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N79" s="40">
        <v>118</v>
      </c>
      <c r="O79" s="40">
        <v>144</v>
      </c>
      <c r="P79" s="40">
        <v>158</v>
      </c>
      <c r="Q79" s="40">
        <v>154</v>
      </c>
      <c r="R79" s="40">
        <v>88</v>
      </c>
      <c r="S79" s="40">
        <v>84</v>
      </c>
      <c r="T79" s="40">
        <v>86</v>
      </c>
      <c r="U79" s="40">
        <v>122</v>
      </c>
      <c r="V79" s="40">
        <v>119</v>
      </c>
      <c r="W79" s="40">
        <f t="shared" si="4"/>
        <v>1073</v>
      </c>
      <c r="X79" s="68">
        <f t="shared" si="5"/>
        <v>119.22222222222223</v>
      </c>
    </row>
    <row r="80" spans="1:24" x14ac:dyDescent="0.25">
      <c r="A80" s="51" t="s">
        <v>23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N80" s="40">
        <v>123</v>
      </c>
      <c r="O80" s="40">
        <v>129</v>
      </c>
      <c r="P80" s="40">
        <v>137</v>
      </c>
      <c r="Q80" s="40">
        <v>175</v>
      </c>
      <c r="R80" s="40">
        <v>101</v>
      </c>
      <c r="S80" s="40">
        <v>115</v>
      </c>
      <c r="T80" s="40">
        <v>163</v>
      </c>
      <c r="U80" s="40">
        <v>199</v>
      </c>
      <c r="V80" s="40">
        <v>175</v>
      </c>
      <c r="W80" s="40">
        <f t="shared" si="4"/>
        <v>1317</v>
      </c>
      <c r="X80" s="68">
        <f t="shared" si="5"/>
        <v>146.33333333333334</v>
      </c>
    </row>
    <row r="81" spans="1:24" x14ac:dyDescent="0.25">
      <c r="A81" s="51" t="s">
        <v>22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N81" s="40">
        <v>530</v>
      </c>
      <c r="O81" s="40">
        <v>589</v>
      </c>
      <c r="P81" s="40">
        <v>508</v>
      </c>
      <c r="Q81" s="40">
        <v>435</v>
      </c>
      <c r="R81" s="40">
        <v>261</v>
      </c>
      <c r="S81" s="40">
        <v>402</v>
      </c>
      <c r="T81" s="40">
        <v>540</v>
      </c>
      <c r="U81" s="40">
        <v>386</v>
      </c>
      <c r="V81" s="40">
        <v>522</v>
      </c>
      <c r="W81" s="40">
        <f t="shared" si="4"/>
        <v>4173</v>
      </c>
      <c r="X81" s="68">
        <f t="shared" si="5"/>
        <v>463.66666666666669</v>
      </c>
    </row>
    <row r="82" spans="1:24" x14ac:dyDescent="0.25">
      <c r="A82" s="51" t="s">
        <v>21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N82" s="40">
        <v>104</v>
      </c>
      <c r="O82" s="40">
        <v>86</v>
      </c>
      <c r="P82" s="40">
        <v>67</v>
      </c>
      <c r="Q82" s="40">
        <v>94</v>
      </c>
      <c r="R82" s="40">
        <v>58</v>
      </c>
      <c r="S82" s="40">
        <v>59</v>
      </c>
      <c r="T82" s="40">
        <v>61</v>
      </c>
      <c r="U82" s="40">
        <v>82</v>
      </c>
      <c r="V82" s="40">
        <v>80</v>
      </c>
      <c r="W82" s="40">
        <f t="shared" si="4"/>
        <v>691</v>
      </c>
      <c r="X82" s="68">
        <f t="shared" si="5"/>
        <v>76.777777777777771</v>
      </c>
    </row>
    <row r="83" spans="1:24" x14ac:dyDescent="0.25">
      <c r="A83" s="51" t="s">
        <v>20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N83" s="40">
        <v>236</v>
      </c>
      <c r="O83" s="40">
        <v>178</v>
      </c>
      <c r="P83" s="40">
        <v>182</v>
      </c>
      <c r="Q83" s="40">
        <v>159</v>
      </c>
      <c r="R83" s="40">
        <v>104</v>
      </c>
      <c r="S83" s="40">
        <v>117</v>
      </c>
      <c r="T83" s="40">
        <v>181</v>
      </c>
      <c r="U83" s="40">
        <v>227</v>
      </c>
      <c r="V83" s="40">
        <v>329</v>
      </c>
      <c r="W83" s="40">
        <f t="shared" si="4"/>
        <v>1713</v>
      </c>
      <c r="X83" s="68">
        <f t="shared" si="5"/>
        <v>190.33333333333334</v>
      </c>
    </row>
    <row r="84" spans="1:24" x14ac:dyDescent="0.25">
      <c r="A84" s="43" t="s">
        <v>54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>
        <f>SUM(N63:N83)</f>
        <v>3351</v>
      </c>
      <c r="O84" s="46">
        <f t="shared" ref="O84:S84" si="6">SUM(O63:O83)</f>
        <v>3294</v>
      </c>
      <c r="P84" s="46">
        <f t="shared" si="6"/>
        <v>2980</v>
      </c>
      <c r="Q84" s="46">
        <f t="shared" si="6"/>
        <v>2955</v>
      </c>
      <c r="R84" s="46">
        <f t="shared" si="6"/>
        <v>1964</v>
      </c>
      <c r="S84" s="46">
        <f t="shared" si="6"/>
        <v>2250</v>
      </c>
      <c r="T84" s="46">
        <v>2855</v>
      </c>
      <c r="U84" s="46">
        <f>SUM(U63:U83)</f>
        <v>3017</v>
      </c>
      <c r="V84" s="46">
        <f>SUM(V63:V83)</f>
        <v>3721</v>
      </c>
      <c r="W84" s="46">
        <f>SUM(N84:V84)</f>
        <v>26387</v>
      </c>
      <c r="X84" s="67">
        <f>AVERAGE(N84:V84)</f>
        <v>2931.8888888888887</v>
      </c>
    </row>
    <row r="85" spans="1:24" x14ac:dyDescent="0.25">
      <c r="A85" s="52" t="s">
        <v>12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47"/>
      <c r="V85" s="47"/>
      <c r="W85" s="47"/>
      <c r="X85" s="72"/>
    </row>
    <row r="86" spans="1:24" x14ac:dyDescent="0.25">
      <c r="A86" s="28" t="s">
        <v>51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>
        <v>5665</v>
      </c>
      <c r="O86" s="46">
        <v>5657</v>
      </c>
      <c r="P86" s="46">
        <v>6630</v>
      </c>
      <c r="Q86" s="46">
        <v>6083</v>
      </c>
      <c r="R86" s="46">
        <v>4757</v>
      </c>
      <c r="S86" s="46">
        <v>4180</v>
      </c>
      <c r="T86" s="46">
        <v>5057</v>
      </c>
      <c r="U86" s="46">
        <v>5214</v>
      </c>
      <c r="V86" s="46">
        <v>6112</v>
      </c>
      <c r="W86" s="46">
        <f>SUM(N86:V86)</f>
        <v>49355</v>
      </c>
      <c r="X86" s="67">
        <f>AVERAGE(N86:V86)</f>
        <v>5483.8888888888887</v>
      </c>
    </row>
  </sheetData>
  <pageMargins left="0.7" right="0.7" top="0.75" bottom="0.75" header="0.3" footer="0.3"/>
  <pageSetup paperSize="9" orientation="portrait" r:id="rId1"/>
  <ignoredErrors>
    <ignoredError sqref="W27 W5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Riket_olyckor</vt:lpstr>
      <vt:lpstr>Riket_personer</vt:lpstr>
      <vt:lpstr>Län_personer</vt:lpstr>
      <vt:lpstr>Riket_personer!Utskriftsområde</vt:lpstr>
    </vt:vector>
  </TitlesOfParts>
  <Company>Vägverket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lekander_t</dc:creator>
  <cp:lastModifiedBy>Amin Khabat</cp:lastModifiedBy>
  <cp:lastPrinted>2018-12-07T07:56:50Z</cp:lastPrinted>
  <dcterms:created xsi:type="dcterms:W3CDTF">2007-12-10T16:11:59Z</dcterms:created>
  <dcterms:modified xsi:type="dcterms:W3CDTF">2024-12-13T08:10:16Z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7faeac8677b6427595c52f415e9940fa</vt:lpwstr>
  </property>
</Properties>
</file>