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netapp1.tsnet.se\Users\poli02\Dokument\GA\"/>
    </mc:Choice>
  </mc:AlternateContent>
  <workbookProtection workbookAlgorithmName="SHA-512" workbookHashValue="33JMS3pS8HFNjzkW2jjw1q8jxlasCm6lbeVpLksjBtQlL8S6bBHMxSHJxeAMKVtl7Z4fxQSgBFI80MTJLWQW6w==" workbookSaltValue="KtLE6raCaEVwdP/BvNFyCw==" workbookSpinCount="100000" lockStructure="1"/>
  <bookViews>
    <workbookView xWindow="0" yWindow="0" windowWidth="16980" windowHeight="6750"/>
  </bookViews>
  <sheets>
    <sheet name="Flygtrimsbarometern" sheetId="1" r:id="rId1"/>
    <sheet name="Dold" sheetId="3"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 l="1"/>
  <c r="E13" i="3" l="1"/>
  <c r="E9" i="3"/>
  <c r="D13" i="3"/>
  <c r="D9" i="3"/>
  <c r="I8" i="3"/>
  <c r="J8" i="3"/>
  <c r="F9" i="3"/>
  <c r="D10" i="3" s="1"/>
  <c r="F10" i="3"/>
  <c r="D11" i="3" s="1"/>
  <c r="F11" i="3"/>
  <c r="E12" i="3" s="1"/>
  <c r="F12" i="3"/>
  <c r="F13" i="3"/>
  <c r="E14" i="3" s="1"/>
  <c r="F14" i="3"/>
  <c r="D15" i="3" s="1"/>
  <c r="F15" i="3"/>
  <c r="D16" i="3" s="1"/>
  <c r="F16" i="3"/>
  <c r="D17" i="3" s="1"/>
  <c r="F17" i="3"/>
  <c r="E10" i="3" l="1"/>
  <c r="E11" i="3"/>
  <c r="E17" i="3"/>
  <c r="E15" i="3"/>
  <c r="E16" i="3"/>
  <c r="D12" i="3"/>
  <c r="D14" i="3"/>
  <c r="K25" i="1"/>
  <c r="H25" i="1" s="1"/>
  <c r="D25" i="1"/>
  <c r="F25" i="1" s="1"/>
  <c r="H5" i="3" l="1"/>
  <c r="H4" i="3"/>
  <c r="H3" i="3"/>
  <c r="C4" i="3"/>
  <c r="C5" i="3"/>
  <c r="C3" i="3"/>
</calcChain>
</file>

<file path=xl/comments1.xml><?xml version="1.0" encoding="utf-8"?>
<comments xmlns="http://schemas.openxmlformats.org/spreadsheetml/2006/main">
  <authors>
    <author>Lindblom Pontus</author>
  </authors>
  <commentList>
    <comment ref="L2" authorId="0" shapeId="0">
      <text>
        <r>
          <rPr>
            <b/>
            <sz val="9"/>
            <color indexed="81"/>
            <rFont val="Tahoma"/>
            <family val="2"/>
          </rPr>
          <t>Information:</t>
        </r>
        <r>
          <rPr>
            <sz val="9"/>
            <color indexed="81"/>
            <rFont val="Tahoma"/>
            <family val="2"/>
          </rPr>
          <t xml:space="preserve">
Svara på påståendena utifrån ditt eget perspektiv. Exempelvis påståendet om POH/AFM bör tolkas som "har du de senaste 12 månaderna noga läst igenom viktiga delar av POH/AFM på de luftfartyg du flyger?"</t>
        </r>
      </text>
    </comment>
    <comment ref="L8" authorId="0" shapeId="0">
      <text>
        <r>
          <rPr>
            <sz val="9"/>
            <color indexed="81"/>
            <rFont val="Tahoma"/>
            <family val="2"/>
          </rPr>
          <t xml:space="preserve">Har du under de senaste 12 månaderna studerat POH/AFM noga i de luftfartyg du flyger?
</t>
        </r>
      </text>
    </comment>
    <comment ref="L9" authorId="0" shapeId="0">
      <text>
        <r>
          <rPr>
            <b/>
            <sz val="9"/>
            <color indexed="81"/>
            <rFont val="Tahoma"/>
            <family val="2"/>
          </rPr>
          <t>Air Operations</t>
        </r>
        <r>
          <rPr>
            <sz val="9"/>
            <color indexed="81"/>
            <rFont val="Tahoma"/>
            <family val="2"/>
          </rPr>
          <t xml:space="preserve">
Förordning (EU) 965/2012
Annex VII
</t>
        </r>
      </text>
    </comment>
    <comment ref="L10" authorId="0" shapeId="0">
      <text>
        <r>
          <rPr>
            <sz val="9"/>
            <color indexed="81"/>
            <rFont val="Tahoma"/>
            <family val="2"/>
          </rPr>
          <t xml:space="preserve">Exempelvis AIP för de flygplatser du flyger på?  Eller repeterat vilken information som finns under AIP ENR (Enroute)?
</t>
        </r>
      </text>
    </comment>
    <comment ref="L14" authorId="0" shapeId="0">
      <text>
        <r>
          <rPr>
            <sz val="9"/>
            <color indexed="81"/>
            <rFont val="Tahoma"/>
            <family val="2"/>
          </rPr>
          <t>Exempelvis en kväll på flygklubben när ni diskuterat händelser som skett under året eller gått igenom ett eller flera dokument i Flygsäkerhetsprogrammet.</t>
        </r>
      </text>
    </comment>
    <comment ref="L17" authorId="0" shapeId="0">
      <text>
        <r>
          <rPr>
            <sz val="9"/>
            <color indexed="81"/>
            <rFont val="Tahoma"/>
            <family val="2"/>
          </rPr>
          <t xml:space="preserve">Exempelvis på egen hand läst igenom ett eller flera dokument i Flygsäkerhetsprogrammet, deltagit i ett digitalt flygsäkerhetseminarium eller läst igenom safety promotion material som EASA har publicerat.
</t>
        </r>
      </text>
    </comment>
    <comment ref="L19" authorId="0" shapeId="0">
      <text>
        <r>
          <rPr>
            <sz val="9"/>
            <color indexed="81"/>
            <rFont val="Tahoma"/>
            <charset val="1"/>
          </rPr>
          <t xml:space="preserve">Med exempelvis papperskarta, minutstreck, vindpilar, alternativa frekvenser och destinationer, använt en navsnurra osv. för att komplettera GPS eller valfri app i surfplatta/telefon.
</t>
        </r>
      </text>
    </comment>
  </commentList>
</comments>
</file>

<file path=xl/sharedStrings.xml><?xml version="1.0" encoding="utf-8"?>
<sst xmlns="http://schemas.openxmlformats.org/spreadsheetml/2006/main" count="91" uniqueCount="74">
  <si>
    <t>Fler än 50 landningar</t>
  </si>
  <si>
    <t>Fler än 40 landningar</t>
  </si>
  <si>
    <t>Fler än 30 landingar</t>
  </si>
  <si>
    <t>Fler än 20 landningar</t>
  </si>
  <si>
    <t>Fler än 10 landningar</t>
  </si>
  <si>
    <t>Flugit mer än 30h</t>
  </si>
  <si>
    <t>Flugit mer än 20h</t>
  </si>
  <si>
    <t>Flugit mer än 10h</t>
  </si>
  <si>
    <t>Flugit med instruktör</t>
  </si>
  <si>
    <t>Flugit i kontrollerad luft</t>
  </si>
  <si>
    <t>Övat short field</t>
  </si>
  <si>
    <t>Övat soft field</t>
  </si>
  <si>
    <t>Gjort en cross country 
(A-&gt;B längre än 100nm)</t>
  </si>
  <si>
    <t>Ringrostig</t>
  </si>
  <si>
    <t>I behov av uppfräschning</t>
  </si>
  <si>
    <t>God flygtrim</t>
  </si>
  <si>
    <t>Övat stall</t>
  </si>
  <si>
    <t>Övat crosswind</t>
  </si>
  <si>
    <t>Studerat POH/AFM</t>
  </si>
  <si>
    <t>Studerat del-NCO</t>
  </si>
  <si>
    <t>Läst NOTAM före flygning</t>
  </si>
  <si>
    <t>Deltagit i flygteoretisk repetitionslektion</t>
  </si>
  <si>
    <t>Deltagit i teknisk repetitionslektion</t>
  </si>
  <si>
    <t>Deltagit i ett flygsäkerhetsmöte</t>
  </si>
  <si>
    <t>Jag vet var jag hittar relevant flygväder</t>
  </si>
  <si>
    <t>Deltagit i webbaserad säkerhetsinformation</t>
  </si>
  <si>
    <t>Besökt EASAs GA-webbplats</t>
  </si>
  <si>
    <t>Repeterat nödprocedurer</t>
  </si>
  <si>
    <t>Besökt en flygdag/flyguppvisning som befälhavare</t>
  </si>
  <si>
    <t>Läst ett eller flera dokument i flygsäkerhetsprogrammet</t>
  </si>
  <si>
    <t>Totalt</t>
  </si>
  <si>
    <t>FLYGTRIMSBAROMETERN</t>
  </si>
  <si>
    <t>Repeterat rekommenderade relevanta procedurer för att angöra okontrollerade flygfält</t>
  </si>
  <si>
    <t>Gjort en detaljerad massa- och balansräkning</t>
  </si>
  <si>
    <t>Genomfört en detaljerad färdplanering</t>
  </si>
  <si>
    <t>God teoretisk trim</t>
  </si>
  <si>
    <t>Status</t>
  </si>
  <si>
    <t>Status flygtrim</t>
  </si>
  <si>
    <t>Version:</t>
  </si>
  <si>
    <t>Uppdaterad:</t>
  </si>
  <si>
    <t>Resultaten i flygtrimsbarometern är enbart en fingervisning av statusen på din flygtrim. En egen bedömning bör göras inför varje flygning. Dålig flygtrim kan innebära att det är dags att överväga ett pass med en instruktör eller åtminstone extra noggrann planering och försiktighet inför nästa flygning. Flyg säkert!</t>
  </si>
  <si>
    <t>Ja</t>
  </si>
  <si>
    <t>Nej</t>
  </si>
  <si>
    <t>Svar</t>
  </si>
  <si>
    <t>30h</t>
  </si>
  <si>
    <t>20h</t>
  </si>
  <si>
    <t>10h</t>
  </si>
  <si>
    <t>50 land</t>
  </si>
  <si>
    <t>40 land</t>
  </si>
  <si>
    <t>30 land</t>
  </si>
  <si>
    <t>20 land</t>
  </si>
  <si>
    <t>10 land</t>
  </si>
  <si>
    <t>Flugit mer än 40h</t>
  </si>
  <si>
    <t>Finns ja</t>
  </si>
  <si>
    <t>Finns nej</t>
  </si>
  <si>
    <t>40h</t>
  </si>
  <si>
    <t>Studerat relevanta delar av AIP</t>
  </si>
  <si>
    <t>Svara Ja/Nej på påståendet:
Jag har de senaste 12 månaderna…</t>
  </si>
  <si>
    <t>1.1</t>
  </si>
  <si>
    <t>Bekräfta informationen</t>
  </si>
  <si>
    <t>D8</t>
  </si>
  <si>
    <t>D9</t>
  </si>
  <si>
    <t>D10</t>
  </si>
  <si>
    <t>D11</t>
  </si>
  <si>
    <t>D12</t>
  </si>
  <si>
    <t>D13</t>
  </si>
  <si>
    <t>D14</t>
  </si>
  <si>
    <t>D15</t>
  </si>
  <si>
    <t>D16</t>
  </si>
  <si>
    <t/>
  </si>
  <si>
    <t>Jag bekräftar att jag har läst och förstått ovanstående</t>
  </si>
  <si>
    <t>Hovra med musen här för info</t>
  </si>
  <si>
    <t>Om disclaimer är bekräftad</t>
  </si>
  <si>
    <t>Markera ett eller flera svar och klicka på "Delete" på ditt tangentbord för att rensa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</si>
</sst>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Light"/>
      <family val="2"/>
    </font>
    <font>
      <b/>
      <sz val="11"/>
      <color theme="1"/>
      <name val="Calibri Light"/>
      <family val="2"/>
    </font>
    <font>
      <sz val="11"/>
      <color theme="1"/>
      <name val="Calibri Light"/>
      <family val="2"/>
      <scheme val="major"/>
    </font>
    <font>
      <b/>
      <sz val="11"/>
      <color theme="1"/>
      <name val="Calibri Light"/>
      <family val="2"/>
      <scheme val="major"/>
    </font>
    <font>
      <b/>
      <sz val="24"/>
      <color theme="1"/>
      <name val="Calibri Light"/>
      <family val="2"/>
    </font>
    <font>
      <sz val="9"/>
      <color theme="1"/>
      <name val="Calibri Light"/>
      <family val="2"/>
    </font>
    <font>
      <i/>
      <sz val="11"/>
      <color theme="1"/>
      <name val="Calibri Light"/>
      <family val="2"/>
      <scheme val="major"/>
    </font>
    <font>
      <u/>
      <sz val="11"/>
      <color theme="10"/>
      <name val="Calibri Light"/>
      <family val="2"/>
    </font>
    <font>
      <i/>
      <sz val="10"/>
      <color theme="1"/>
      <name val="Calibri Light"/>
      <family val="2"/>
    </font>
    <font>
      <sz val="9"/>
      <color indexed="81"/>
      <name val="Tahoma"/>
      <family val="2"/>
    </font>
    <font>
      <b/>
      <sz val="9"/>
      <color indexed="81"/>
      <name val="Tahoma"/>
      <family val="2"/>
    </font>
    <font>
      <sz val="9"/>
      <color indexed="81"/>
      <name val="Tahoma"/>
      <charset val="1"/>
    </font>
    <font>
      <sz val="11"/>
      <color rgb="FF006100"/>
      <name val="Calibri Light"/>
      <family val="2"/>
    </font>
    <font>
      <sz val="11"/>
      <color rgb="FF9C0006"/>
      <name val="Calibri Light"/>
      <family val="2"/>
    </font>
    <font>
      <b/>
      <sz val="14"/>
      <color theme="1"/>
      <name val="Calibri Light"/>
      <family val="2"/>
    </font>
    <font>
      <sz val="12"/>
      <color theme="1"/>
      <name val="Calibri Light"/>
      <family val="2"/>
    </font>
  </fonts>
  <fills count="9">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7F7FF"/>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theme="5"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top style="thin">
        <color theme="0" tint="-0.14999847407452621"/>
      </top>
      <bottom style="thin">
        <color theme="0" tint="-0.14999847407452621"/>
      </bottom>
      <diagonal/>
    </border>
    <border>
      <left/>
      <right style="thin">
        <color indexed="64"/>
      </right>
      <top style="thin">
        <color indexed="64"/>
      </top>
      <bottom style="thin">
        <color theme="0" tint="-0.14999847407452621"/>
      </bottom>
      <diagonal/>
    </border>
    <border>
      <left/>
      <right style="thin">
        <color indexed="64"/>
      </right>
      <top style="thin">
        <color theme="0" tint="-0.14999847407452621"/>
      </top>
      <bottom style="thin">
        <color theme="0" tint="-0.149998474074526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xf numFmtId="0" fontId="7"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cellStyleXfs>
  <cellXfs count="63">
    <xf numFmtId="0" fontId="0" fillId="0" borderId="0" xfId="0"/>
    <xf numFmtId="0" fontId="2" fillId="0" borderId="0" xfId="1"/>
    <xf numFmtId="0" fontId="3" fillId="0" borderId="0" xfId="1" applyFont="1"/>
    <xf numFmtId="0" fontId="6" fillId="0" borderId="0" xfId="1" applyFont="1" applyAlignment="1">
      <alignment horizontal="right"/>
    </xf>
    <xf numFmtId="0" fontId="3" fillId="0" borderId="15" xfId="1" applyFont="1" applyBorder="1"/>
    <xf numFmtId="0" fontId="2" fillId="0" borderId="5" xfId="1" applyBorder="1"/>
    <xf numFmtId="0" fontId="3" fillId="0" borderId="16" xfId="1" applyFont="1" applyBorder="1"/>
    <xf numFmtId="0" fontId="0" fillId="3" borderId="7" xfId="0" applyFill="1" applyBorder="1" applyAlignment="1">
      <alignment horizontal="right" vertical="center"/>
    </xf>
    <xf numFmtId="0" fontId="0" fillId="3" borderId="10" xfId="0" applyFill="1" applyBorder="1" applyAlignment="1">
      <alignment vertical="center" wrapText="1"/>
    </xf>
    <xf numFmtId="0" fontId="0" fillId="3" borderId="9" xfId="0" applyFill="1" applyBorder="1" applyAlignment="1">
      <alignment horizontal="right" vertical="center"/>
    </xf>
    <xf numFmtId="0" fontId="7" fillId="3" borderId="11" xfId="2" applyFill="1" applyBorder="1" applyAlignment="1">
      <alignment vertical="center" wrapText="1"/>
    </xf>
    <xf numFmtId="0" fontId="0" fillId="3" borderId="11" xfId="0" applyFill="1" applyBorder="1" applyAlignment="1">
      <alignment vertical="center" wrapText="1"/>
    </xf>
    <xf numFmtId="0" fontId="0" fillId="3" borderId="4" xfId="0" applyFill="1" applyBorder="1" applyAlignment="1">
      <alignment horizontal="right" vertical="center" wrapText="1"/>
    </xf>
    <xf numFmtId="0" fontId="7" fillId="3" borderId="5" xfId="2" applyFill="1" applyBorder="1" applyAlignment="1">
      <alignment vertical="center" wrapText="1"/>
    </xf>
    <xf numFmtId="0" fontId="0" fillId="0" borderId="7"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1" xfId="0" applyFill="1" applyBorder="1" applyAlignment="1" applyProtection="1">
      <alignment horizontal="center" vertical="center"/>
    </xf>
    <xf numFmtId="0" fontId="0" fillId="4" borderId="17" xfId="0" applyFill="1" applyBorder="1"/>
    <xf numFmtId="0" fontId="0" fillId="4" borderId="18" xfId="0" applyFill="1" applyBorder="1"/>
    <xf numFmtId="0" fontId="8" fillId="4" borderId="18" xfId="0" applyFont="1" applyFill="1" applyBorder="1" applyAlignment="1">
      <alignment horizontal="center"/>
    </xf>
    <xf numFmtId="0" fontId="0" fillId="4" borderId="19" xfId="0" applyFill="1" applyBorder="1"/>
    <xf numFmtId="0" fontId="0" fillId="4" borderId="20" xfId="0" applyFill="1" applyBorder="1"/>
    <xf numFmtId="0" fontId="0" fillId="4" borderId="0" xfId="0" applyFill="1" applyBorder="1"/>
    <xf numFmtId="0" fontId="0" fillId="4" borderId="21" xfId="0" applyFill="1" applyBorder="1"/>
    <xf numFmtId="0" fontId="0" fillId="4" borderId="0" xfId="0" applyFill="1" applyBorder="1" applyAlignment="1">
      <alignment horizontal="right" vertical="center" wrapText="1"/>
    </xf>
    <xf numFmtId="0" fontId="0" fillId="4" borderId="0" xfId="0" applyFill="1" applyBorder="1" applyProtection="1"/>
    <xf numFmtId="0" fontId="0" fillId="4" borderId="0" xfId="0" applyFill="1" applyBorder="1" applyAlignment="1" applyProtection="1">
      <alignment wrapText="1"/>
    </xf>
    <xf numFmtId="0" fontId="1" fillId="4" borderId="0" xfId="0" applyFont="1" applyFill="1" applyBorder="1" applyAlignment="1">
      <alignment horizontal="right" vertical="center"/>
    </xf>
    <xf numFmtId="0" fontId="1" fillId="4" borderId="0" xfId="0" applyFont="1" applyFill="1" applyBorder="1" applyAlignment="1" applyProtection="1">
      <alignment wrapText="1"/>
    </xf>
    <xf numFmtId="0" fontId="5" fillId="4" borderId="0" xfId="0" applyFont="1" applyFill="1" applyBorder="1" applyAlignment="1">
      <alignment horizontal="right"/>
    </xf>
    <xf numFmtId="0" fontId="5" fillId="4" borderId="0" xfId="0" applyFont="1" applyFill="1" applyBorder="1" applyAlignment="1" applyProtection="1">
      <alignment horizontal="left"/>
    </xf>
    <xf numFmtId="0" fontId="0" fillId="4" borderId="22" xfId="0" applyFill="1" applyBorder="1"/>
    <xf numFmtId="0" fontId="0" fillId="4" borderId="23" xfId="0" applyFill="1" applyBorder="1"/>
    <xf numFmtId="0" fontId="0" fillId="4" borderId="24" xfId="0" applyFill="1" applyBorder="1"/>
    <xf numFmtId="0" fontId="0" fillId="5" borderId="0" xfId="0" applyFill="1"/>
    <xf numFmtId="0" fontId="0" fillId="5" borderId="0" xfId="0" applyNumberFormat="1" applyFill="1"/>
    <xf numFmtId="0" fontId="4" fillId="4" borderId="0" xfId="0" applyFont="1" applyFill="1" applyBorder="1" applyAlignment="1">
      <alignment horizontal="center" vertical="center"/>
    </xf>
    <xf numFmtId="0" fontId="8" fillId="4" borderId="0" xfId="0" applyFont="1" applyFill="1" applyBorder="1" applyAlignment="1">
      <alignment horizontal="center"/>
    </xf>
    <xf numFmtId="0" fontId="0" fillId="4" borderId="0" xfId="0" applyFont="1" applyFill="1" applyBorder="1" applyAlignment="1">
      <alignment vertical="center" wrapText="1"/>
    </xf>
    <xf numFmtId="0" fontId="0" fillId="4" borderId="0" xfId="0" applyFont="1" applyFill="1" applyBorder="1" applyAlignment="1">
      <alignment vertical="center"/>
    </xf>
    <xf numFmtId="0" fontId="2" fillId="0" borderId="15" xfId="1" applyBorder="1"/>
    <xf numFmtId="0" fontId="2" fillId="0" borderId="0" xfId="1" applyFont="1" applyBorder="1"/>
    <xf numFmtId="0" fontId="12" fillId="6" borderId="0" xfId="3" applyBorder="1"/>
    <xf numFmtId="0" fontId="13" fillId="7" borderId="0" xfId="4" applyBorder="1"/>
    <xf numFmtId="14" fontId="5" fillId="4" borderId="0" xfId="0" applyNumberFormat="1" applyFont="1" applyFill="1" applyBorder="1" applyAlignment="1">
      <alignment horizontal="left"/>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4" fillId="4" borderId="18" xfId="0" applyFont="1" applyFill="1" applyBorder="1" applyAlignment="1">
      <alignment horizontal="center" vertical="center"/>
    </xf>
    <xf numFmtId="0" fontId="0" fillId="4" borderId="2" xfId="0" applyFill="1" applyBorder="1" applyAlignment="1" applyProtection="1">
      <alignment horizontal="center" wrapText="1"/>
    </xf>
    <xf numFmtId="0" fontId="0" fillId="4" borderId="3" xfId="0" applyFill="1" applyBorder="1" applyAlignment="1" applyProtection="1">
      <alignment horizontal="center" wrapText="1"/>
    </xf>
    <xf numFmtId="0" fontId="1" fillId="4" borderId="0" xfId="0" applyFont="1" applyFill="1" applyBorder="1" applyAlignment="1" applyProtection="1">
      <alignment horizontal="center"/>
    </xf>
    <xf numFmtId="0" fontId="0" fillId="4" borderId="2" xfId="0" applyFill="1" applyBorder="1" applyAlignment="1" applyProtection="1">
      <alignment horizontal="center"/>
    </xf>
    <xf numFmtId="0" fontId="0" fillId="4" borderId="3" xfId="0" applyFill="1" applyBorder="1" applyAlignment="1" applyProtection="1">
      <alignment horizontal="center"/>
    </xf>
    <xf numFmtId="0" fontId="8" fillId="4" borderId="16" xfId="0" applyFont="1" applyFill="1" applyBorder="1" applyAlignment="1">
      <alignment horizontal="center" wrapText="1"/>
    </xf>
    <xf numFmtId="0" fontId="8" fillId="4" borderId="16" xfId="0" applyFont="1" applyFill="1" applyBorder="1" applyAlignment="1">
      <alignment horizontal="center"/>
    </xf>
    <xf numFmtId="0" fontId="15" fillId="8" borderId="12"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2" fillId="0" borderId="0" xfId="1" applyAlignment="1">
      <alignment wrapText="1"/>
    </xf>
    <xf numFmtId="0" fontId="0" fillId="4" borderId="0" xfId="0" applyFill="1" applyBorder="1" applyAlignment="1">
      <alignment horizontal="center" wrapText="1"/>
    </xf>
    <xf numFmtId="0" fontId="14" fillId="4" borderId="12" xfId="0" applyFont="1" applyFill="1" applyBorder="1" applyAlignment="1" applyProtection="1">
      <alignment horizontal="center" vertical="center"/>
      <protection locked="0"/>
    </xf>
    <xf numFmtId="0" fontId="14" fillId="4" borderId="14" xfId="0" applyFont="1" applyFill="1" applyBorder="1" applyAlignment="1" applyProtection="1">
      <alignment horizontal="center" vertical="center"/>
      <protection locked="0"/>
    </xf>
  </cellXfs>
  <cellStyles count="5">
    <cellStyle name="Bra" xfId="3" builtinId="26"/>
    <cellStyle name="Dålig" xfId="4" builtinId="27"/>
    <cellStyle name="Hyperlänk" xfId="2" builtinId="8"/>
    <cellStyle name="Normal" xfId="0" builtinId="0"/>
    <cellStyle name="Normal 2" xfId="1"/>
  </cellStyles>
  <dxfs count="1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theme="7" tint="0.59996337778862885"/>
        </patternFill>
      </fill>
    </dxf>
    <dxf>
      <fill>
        <patternFill>
          <bgColor rgb="FFFFC7CE"/>
        </patternFill>
      </fill>
    </dxf>
    <dxf>
      <font>
        <color auto="1"/>
      </font>
      <fill>
        <patternFill>
          <bgColor rgb="FFC6EFCE"/>
        </patternFill>
      </fill>
    </dxf>
    <dxf>
      <font>
        <color auto="1"/>
      </font>
      <fill>
        <patternFill>
          <bgColor rgb="FFFFEB9C"/>
        </patternFill>
      </fill>
    </dxf>
    <dxf>
      <font>
        <color auto="1"/>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s>
  <tableStyles count="0" defaultTableStyle="TableStyleMedium2" defaultPivotStyle="PivotStyleLight16"/>
  <colors>
    <mruColors>
      <color rgb="FFF7F7FF"/>
      <color rgb="FF000000"/>
      <color rgb="FFC6EFCE"/>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sz="1400" b="0"/>
              <a:t>Praktisk flygtrim</a:t>
            </a:r>
          </a:p>
        </c:rich>
      </c:tx>
      <c:layout/>
      <c:overlay val="0"/>
    </c:title>
    <c:autoTitleDeleted val="0"/>
    <c:plotArea>
      <c:layout/>
      <c:barChart>
        <c:barDir val="col"/>
        <c:grouping val="clustered"/>
        <c:varyColors val="0"/>
        <c:ser>
          <c:idx val="3"/>
          <c:order val="0"/>
          <c:tx>
            <c:strRef>
              <c:f>Dold!$B$3</c:f>
              <c:strCache>
                <c:ptCount val="1"/>
                <c:pt idx="0">
                  <c:v>Ringrostig</c:v>
                </c:pt>
              </c:strCache>
            </c:strRef>
          </c:tx>
          <c:spPr>
            <a:solidFill>
              <a:srgbClr val="C00000"/>
            </a:solidFill>
          </c:spPr>
          <c:invertIfNegative val="0"/>
          <c:val>
            <c:numRef>
              <c:f>Dold!$C$3</c:f>
              <c:numCache>
                <c:formatCode>General</c:formatCode>
                <c:ptCount val="1"/>
                <c:pt idx="0">
                  <c:v>0</c:v>
                </c:pt>
              </c:numCache>
            </c:numRef>
          </c:val>
          <c:extLst>
            <c:ext xmlns:c16="http://schemas.microsoft.com/office/drawing/2014/chart" uri="{C3380CC4-5D6E-409C-BE32-E72D297353CC}">
              <c16:uniqueId val="{00000006-407C-40E1-9C95-F9C83F4DD4B6}"/>
            </c:ext>
          </c:extLst>
        </c:ser>
        <c:ser>
          <c:idx val="4"/>
          <c:order val="1"/>
          <c:tx>
            <c:strRef>
              <c:f>Dold!$B$4</c:f>
              <c:strCache>
                <c:ptCount val="1"/>
                <c:pt idx="0">
                  <c:v>I behov av uppfräschning</c:v>
                </c:pt>
              </c:strCache>
            </c:strRef>
          </c:tx>
          <c:spPr>
            <a:solidFill>
              <a:schemeClr val="accent4">
                <a:lumMod val="60000"/>
                <a:lumOff val="40000"/>
              </a:schemeClr>
            </a:solidFill>
          </c:spPr>
          <c:invertIfNegative val="0"/>
          <c:val>
            <c:numRef>
              <c:f>Dold!$C$4</c:f>
              <c:numCache>
                <c:formatCode>General</c:formatCode>
                <c:ptCount val="1"/>
                <c:pt idx="0">
                  <c:v>0</c:v>
                </c:pt>
              </c:numCache>
            </c:numRef>
          </c:val>
          <c:extLst>
            <c:ext xmlns:c16="http://schemas.microsoft.com/office/drawing/2014/chart" uri="{C3380CC4-5D6E-409C-BE32-E72D297353CC}">
              <c16:uniqueId val="{00000007-407C-40E1-9C95-F9C83F4DD4B6}"/>
            </c:ext>
          </c:extLst>
        </c:ser>
        <c:ser>
          <c:idx val="5"/>
          <c:order val="2"/>
          <c:tx>
            <c:strRef>
              <c:f>Dold!$B$5</c:f>
              <c:strCache>
                <c:ptCount val="1"/>
                <c:pt idx="0">
                  <c:v>God flygtrim</c:v>
                </c:pt>
              </c:strCache>
            </c:strRef>
          </c:tx>
          <c:spPr>
            <a:solidFill>
              <a:schemeClr val="accent6"/>
            </a:solidFill>
          </c:spPr>
          <c:invertIfNegative val="0"/>
          <c:val>
            <c:numRef>
              <c:f>Dold!$C$5</c:f>
              <c:numCache>
                <c:formatCode>General</c:formatCode>
                <c:ptCount val="1"/>
                <c:pt idx="0">
                  <c:v>0</c:v>
                </c:pt>
              </c:numCache>
            </c:numRef>
          </c:val>
          <c:extLst>
            <c:ext xmlns:c16="http://schemas.microsoft.com/office/drawing/2014/chart" uri="{C3380CC4-5D6E-409C-BE32-E72D297353CC}">
              <c16:uniqueId val="{00000008-407C-40E1-9C95-F9C83F4DD4B6}"/>
            </c:ext>
          </c:extLst>
        </c:ser>
        <c:ser>
          <c:idx val="0"/>
          <c:order val="3"/>
          <c:tx>
            <c:strRef>
              <c:f>Dold!$B$3</c:f>
              <c:strCache>
                <c:ptCount val="1"/>
                <c:pt idx="0">
                  <c:v>Ringrostig</c:v>
                </c:pt>
              </c:strCache>
            </c:strRef>
          </c:tx>
          <c:spPr>
            <a:solidFill>
              <a:srgbClr val="C00000"/>
            </a:solidFill>
            <a:ln>
              <a:noFill/>
            </a:ln>
            <a:effectLst/>
          </c:spPr>
          <c:invertIfNegative val="0"/>
          <c:val>
            <c:numRef>
              <c:f>Dold!$C$3</c:f>
              <c:numCache>
                <c:formatCode>General</c:formatCode>
                <c:ptCount val="1"/>
                <c:pt idx="0">
                  <c:v>0</c:v>
                </c:pt>
              </c:numCache>
            </c:numRef>
          </c:val>
          <c:extLst>
            <c:ext xmlns:c16="http://schemas.microsoft.com/office/drawing/2014/chart" uri="{C3380CC4-5D6E-409C-BE32-E72D297353CC}">
              <c16:uniqueId val="{00000001-407C-40E1-9C95-F9C83F4DD4B6}"/>
            </c:ext>
          </c:extLst>
        </c:ser>
        <c:ser>
          <c:idx val="1"/>
          <c:order val="4"/>
          <c:tx>
            <c:strRef>
              <c:f>Dold!$B$4</c:f>
              <c:strCache>
                <c:ptCount val="1"/>
                <c:pt idx="0">
                  <c:v>I behov av uppfräschning</c:v>
                </c:pt>
              </c:strCache>
            </c:strRef>
          </c:tx>
          <c:spPr>
            <a:solidFill>
              <a:schemeClr val="accent4">
                <a:lumMod val="60000"/>
                <a:lumOff val="40000"/>
              </a:schemeClr>
            </a:solidFill>
            <a:ln>
              <a:noFill/>
            </a:ln>
            <a:effectLst/>
          </c:spPr>
          <c:invertIfNegative val="0"/>
          <c:val>
            <c:numRef>
              <c:f>Dold!$C$4</c:f>
              <c:numCache>
                <c:formatCode>General</c:formatCode>
                <c:ptCount val="1"/>
                <c:pt idx="0">
                  <c:v>0</c:v>
                </c:pt>
              </c:numCache>
            </c:numRef>
          </c:val>
          <c:extLst>
            <c:ext xmlns:c16="http://schemas.microsoft.com/office/drawing/2014/chart" uri="{C3380CC4-5D6E-409C-BE32-E72D297353CC}">
              <c16:uniqueId val="{00000003-407C-40E1-9C95-F9C83F4DD4B6}"/>
            </c:ext>
          </c:extLst>
        </c:ser>
        <c:ser>
          <c:idx val="2"/>
          <c:order val="5"/>
          <c:tx>
            <c:strRef>
              <c:f>Dold!$B$5</c:f>
              <c:strCache>
                <c:ptCount val="1"/>
                <c:pt idx="0">
                  <c:v>God flygtrim</c:v>
                </c:pt>
              </c:strCache>
            </c:strRef>
          </c:tx>
          <c:spPr>
            <a:solidFill>
              <a:schemeClr val="accent6"/>
            </a:solidFill>
            <a:ln>
              <a:noFill/>
            </a:ln>
            <a:effectLst/>
          </c:spPr>
          <c:invertIfNegative val="0"/>
          <c:val>
            <c:numRef>
              <c:f>Dold!$C$5</c:f>
              <c:numCache>
                <c:formatCode>General</c:formatCode>
                <c:ptCount val="1"/>
                <c:pt idx="0">
                  <c:v>0</c:v>
                </c:pt>
              </c:numCache>
            </c:numRef>
          </c:val>
          <c:extLst>
            <c:ext xmlns:c16="http://schemas.microsoft.com/office/drawing/2014/chart" uri="{C3380CC4-5D6E-409C-BE32-E72D297353CC}">
              <c16:uniqueId val="{00000005-407C-40E1-9C95-F9C83F4DD4B6}"/>
            </c:ext>
          </c:extLst>
        </c:ser>
        <c:dLbls>
          <c:showLegendKey val="0"/>
          <c:showVal val="0"/>
          <c:showCatName val="0"/>
          <c:showSerName val="0"/>
          <c:showPercent val="0"/>
          <c:showBubbleSize val="0"/>
        </c:dLbls>
        <c:gapWidth val="50"/>
        <c:overlap val="100"/>
        <c:axId val="545348104"/>
        <c:axId val="545349416"/>
      </c:barChart>
      <c:catAx>
        <c:axId val="545348104"/>
        <c:scaling>
          <c:orientation val="minMax"/>
        </c:scaling>
        <c:delete val="1"/>
        <c:axPos val="b"/>
        <c:majorTickMark val="out"/>
        <c:minorTickMark val="none"/>
        <c:tickLblPos val="nextTo"/>
        <c:crossAx val="545349416"/>
        <c:crossesAt val="0"/>
        <c:auto val="1"/>
        <c:lblAlgn val="ctr"/>
        <c:lblOffset val="100"/>
        <c:noMultiLvlLbl val="0"/>
      </c:catAx>
      <c:valAx>
        <c:axId val="545349416"/>
        <c:scaling>
          <c:orientation val="minMax"/>
          <c:max val="16"/>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45348104"/>
        <c:crosses val="autoZero"/>
        <c:crossBetween val="between"/>
        <c:majorUnit val="1"/>
        <c:minorUnit val="1"/>
      </c:valAx>
    </c:plotArea>
    <c:plotVisOnly val="1"/>
    <c:dispBlanksAs val="gap"/>
    <c:showDLblsOverMax val="0"/>
  </c:chart>
  <c:spPr>
    <a:ln>
      <a:noFill/>
    </a:ln>
    <a:effectLst>
      <a:outerShdw blurRad="63500" sx="102000" sy="102000" algn="ctr" rotWithShape="0">
        <a:prstClr val="black">
          <a:alpha val="40000"/>
        </a:prstClr>
      </a:outerShdw>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solidFill>
                  <a:schemeClr val="tx1"/>
                </a:solidFill>
              </a:rPr>
              <a:t>Teoretisk</a:t>
            </a:r>
            <a:r>
              <a:rPr lang="sv-SE" baseline="0">
                <a:solidFill>
                  <a:schemeClr val="tx1"/>
                </a:solidFill>
              </a:rPr>
              <a:t> flygtrim</a:t>
            </a:r>
            <a:endParaRPr lang="sv-SE">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Dold!$G$5</c:f>
              <c:strCache>
                <c:ptCount val="1"/>
                <c:pt idx="0">
                  <c:v>God teoretisk trim</c:v>
                </c:pt>
              </c:strCache>
            </c:strRef>
          </c:tx>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7-0F80-443A-8D61-96474704B7A2}"/>
              </c:ext>
            </c:extLst>
          </c:dPt>
          <c:val>
            <c:numRef>
              <c:f>Dold!$H$5</c:f>
              <c:numCache>
                <c:formatCode>General</c:formatCode>
                <c:ptCount val="1"/>
                <c:pt idx="0">
                  <c:v>0</c:v>
                </c:pt>
              </c:numCache>
            </c:numRef>
          </c:val>
          <c:extLst>
            <c:ext xmlns:c16="http://schemas.microsoft.com/office/drawing/2014/chart" uri="{C3380CC4-5D6E-409C-BE32-E72D297353CC}">
              <c16:uniqueId val="{00000001-0F80-443A-8D61-96474704B7A2}"/>
            </c:ext>
          </c:extLst>
        </c:ser>
        <c:ser>
          <c:idx val="1"/>
          <c:order val="1"/>
          <c:tx>
            <c:strRef>
              <c:f>Dold!$G$4</c:f>
              <c:strCache>
                <c:ptCount val="1"/>
                <c:pt idx="0">
                  <c:v>I behov av uppfräschning</c:v>
                </c:pt>
              </c:strCache>
            </c:strRef>
          </c:tx>
          <c:spPr>
            <a:solidFill>
              <a:schemeClr val="accent2"/>
            </a:solidFill>
            <a:ln>
              <a:noFill/>
            </a:ln>
            <a:effectLst/>
          </c:spPr>
          <c:invertIfNegative val="0"/>
          <c:dPt>
            <c:idx val="0"/>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C-0F80-443A-8D61-96474704B7A2}"/>
              </c:ext>
            </c:extLst>
          </c:dPt>
          <c:val>
            <c:numRef>
              <c:f>Dold!$H$4</c:f>
              <c:numCache>
                <c:formatCode>General</c:formatCode>
                <c:ptCount val="1"/>
                <c:pt idx="0">
                  <c:v>0</c:v>
                </c:pt>
              </c:numCache>
            </c:numRef>
          </c:val>
          <c:extLst>
            <c:ext xmlns:c16="http://schemas.microsoft.com/office/drawing/2014/chart" uri="{C3380CC4-5D6E-409C-BE32-E72D297353CC}">
              <c16:uniqueId val="{00000002-0F80-443A-8D61-96474704B7A2}"/>
            </c:ext>
          </c:extLst>
        </c:ser>
        <c:ser>
          <c:idx val="2"/>
          <c:order val="2"/>
          <c:tx>
            <c:strRef>
              <c:f>Dold!$G$3</c:f>
              <c:strCache>
                <c:ptCount val="1"/>
                <c:pt idx="0">
                  <c:v>Ringrostig</c:v>
                </c:pt>
              </c:strCache>
            </c:strRef>
          </c:tx>
          <c:spPr>
            <a:solidFill>
              <a:srgbClr val="C00000"/>
            </a:solidFill>
            <a:ln>
              <a:noFill/>
            </a:ln>
            <a:effectLst/>
          </c:spPr>
          <c:invertIfNegative val="0"/>
          <c:val>
            <c:numRef>
              <c:f>Dold!$H$3</c:f>
              <c:numCache>
                <c:formatCode>General</c:formatCode>
                <c:ptCount val="1"/>
                <c:pt idx="0">
                  <c:v>0</c:v>
                </c:pt>
              </c:numCache>
            </c:numRef>
          </c:val>
          <c:extLst>
            <c:ext xmlns:c16="http://schemas.microsoft.com/office/drawing/2014/chart" uri="{C3380CC4-5D6E-409C-BE32-E72D297353CC}">
              <c16:uniqueId val="{00000003-0F80-443A-8D61-96474704B7A2}"/>
            </c:ext>
          </c:extLst>
        </c:ser>
        <c:dLbls>
          <c:showLegendKey val="0"/>
          <c:showVal val="0"/>
          <c:showCatName val="0"/>
          <c:showSerName val="0"/>
          <c:showPercent val="0"/>
          <c:showBubbleSize val="0"/>
        </c:dLbls>
        <c:gapWidth val="50"/>
        <c:overlap val="100"/>
        <c:axId val="451724416"/>
        <c:axId val="451725728"/>
      </c:barChart>
      <c:catAx>
        <c:axId val="451724416"/>
        <c:scaling>
          <c:orientation val="minMax"/>
        </c:scaling>
        <c:delete val="1"/>
        <c:axPos val="b"/>
        <c:numFmt formatCode="General" sourceLinked="1"/>
        <c:majorTickMark val="out"/>
        <c:minorTickMark val="none"/>
        <c:tickLblPos val="nextTo"/>
        <c:crossAx val="451725728"/>
        <c:crossesAt val="0"/>
        <c:auto val="1"/>
        <c:lblAlgn val="ctr"/>
        <c:lblOffset val="100"/>
        <c:noMultiLvlLbl val="0"/>
      </c:catAx>
      <c:valAx>
        <c:axId val="451725728"/>
        <c:scaling>
          <c:orientation val="minMax"/>
          <c:max val="1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5172441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a:outerShdw blurRad="63500" sx="102000" sy="102000" algn="ctr" rotWithShape="0">
        <a:prstClr val="black">
          <a:alpha val="40000"/>
        </a:prstClr>
      </a:outerShdw>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2</xdr:colOff>
      <xdr:row>6</xdr:row>
      <xdr:rowOff>180975</xdr:rowOff>
    </xdr:from>
    <xdr:to>
      <xdr:col>6</xdr:col>
      <xdr:colOff>1219200</xdr:colOff>
      <xdr:row>22</xdr:row>
      <xdr:rowOff>371475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51955</xdr:colOff>
      <xdr:row>6</xdr:row>
      <xdr:rowOff>178376</xdr:rowOff>
    </xdr:from>
    <xdr:to>
      <xdr:col>8</xdr:col>
      <xdr:colOff>718706</xdr:colOff>
      <xdr:row>23</xdr:row>
      <xdr:rowOff>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1047750</xdr:colOff>
      <xdr:row>1</xdr:row>
      <xdr:rowOff>257175</xdr:rowOff>
    </xdr:from>
    <xdr:to>
      <xdr:col>11</xdr:col>
      <xdr:colOff>1447800</xdr:colOff>
      <xdr:row>1</xdr:row>
      <xdr:rowOff>657225</xdr:rowOff>
    </xdr:to>
    <xdr:pic>
      <xdr:nvPicPr>
        <xdr:cNvPr id="5" name="Bildobjekt 4" descr="Information Button - Free signs icons"/>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34425" y="2571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flygsakerhet.ksak.se/" TargetMode="External"/><Relationship Id="rId7" Type="http://schemas.openxmlformats.org/officeDocument/2006/relationships/vmlDrawing" Target="../drawings/vmlDrawing1.vml"/><Relationship Id="rId2" Type="http://schemas.openxmlformats.org/officeDocument/2006/relationships/hyperlink" Target="https://aro.lfv.se/Editorial/View/IAIP?folderId=79" TargetMode="External"/><Relationship Id="rId1" Type="http://schemas.openxmlformats.org/officeDocument/2006/relationships/hyperlink" Target="https://www.easa.europa.eu/en/document-library/easy-access-rules/easy-access-rules-air-operations-regulation-eu-no-9652012"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asa.europa.eu/en/domains/general-aviation"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1"/>
  <sheetViews>
    <sheetView showGridLines="0" showRowColHeaders="0" tabSelected="1" zoomScaleNormal="100" workbookViewId="0">
      <selection activeCell="H5" sqref="H5:I5"/>
    </sheetView>
  </sheetViews>
  <sheetFormatPr defaultColWidth="0" defaultRowHeight="15" zeroHeight="1" x14ac:dyDescent="0.25"/>
  <cols>
    <col min="1" max="1" width="2.875" customWidth="1"/>
    <col min="2" max="2" width="5.875" customWidth="1"/>
    <col min="3" max="3" width="21.625" customWidth="1"/>
    <col min="4" max="4" width="5.75" customWidth="1"/>
    <col min="5" max="5" width="5.375" customWidth="1"/>
    <col min="6" max="6" width="9" customWidth="1"/>
    <col min="7" max="7" width="16.125" customWidth="1"/>
    <col min="8" max="8" width="16.375" customWidth="1"/>
    <col min="9" max="9" width="9.5" customWidth="1"/>
    <col min="10" max="10" width="5.25" customWidth="1"/>
    <col min="11" max="11" width="6" customWidth="1"/>
    <col min="12" max="12" width="32.625" customWidth="1"/>
    <col min="13" max="17" width="9" customWidth="1"/>
    <col min="18" max="16384" width="9" hidden="1"/>
  </cols>
  <sheetData>
    <row r="1" spans="1:17" ht="12.75" customHeight="1" thickBot="1" x14ac:dyDescent="0.3">
      <c r="A1" s="35"/>
      <c r="B1" s="35"/>
      <c r="C1" s="35"/>
      <c r="D1" s="35"/>
      <c r="E1" s="35"/>
      <c r="F1" s="35"/>
      <c r="G1" s="35"/>
      <c r="H1" s="35"/>
      <c r="I1" s="35"/>
      <c r="J1" s="35"/>
      <c r="K1" s="35"/>
      <c r="L1" s="35"/>
      <c r="M1" s="35"/>
      <c r="N1" s="35"/>
      <c r="O1" s="36"/>
      <c r="P1" s="35"/>
      <c r="Q1" s="35"/>
    </row>
    <row r="2" spans="1:17" ht="68.25" customHeight="1" thickBot="1" x14ac:dyDescent="0.3">
      <c r="A2" s="35"/>
      <c r="B2" s="18"/>
      <c r="C2" s="19"/>
      <c r="D2" s="49" t="s">
        <v>31</v>
      </c>
      <c r="E2" s="49"/>
      <c r="F2" s="49"/>
      <c r="G2" s="49"/>
      <c r="H2" s="49"/>
      <c r="I2" s="49"/>
      <c r="J2" s="49"/>
      <c r="K2" s="49"/>
      <c r="L2" s="20" t="s">
        <v>71</v>
      </c>
      <c r="M2" s="21"/>
      <c r="N2" s="35"/>
      <c r="O2" s="35"/>
      <c r="P2" s="35"/>
      <c r="Q2" s="35"/>
    </row>
    <row r="3" spans="1:17" ht="90" customHeight="1" thickBot="1" x14ac:dyDescent="0.3">
      <c r="A3" s="35"/>
      <c r="B3" s="22"/>
      <c r="C3" s="23"/>
      <c r="D3" s="37"/>
      <c r="E3" s="37"/>
      <c r="F3" s="46" t="s">
        <v>40</v>
      </c>
      <c r="G3" s="47"/>
      <c r="H3" s="47"/>
      <c r="I3" s="48"/>
      <c r="J3" s="37"/>
      <c r="K3" s="37"/>
      <c r="L3" s="38"/>
      <c r="M3" s="24"/>
      <c r="N3" s="35"/>
      <c r="O3" s="35"/>
      <c r="P3" s="35"/>
      <c r="Q3" s="35"/>
    </row>
    <row r="4" spans="1:17" ht="16.5" customHeight="1" thickBot="1" x14ac:dyDescent="0.3">
      <c r="A4" s="35"/>
      <c r="B4" s="22"/>
      <c r="C4" s="23"/>
      <c r="D4" s="37"/>
      <c r="E4" s="37"/>
      <c r="F4" s="37"/>
      <c r="G4" s="37"/>
      <c r="H4" s="37"/>
      <c r="I4" s="37"/>
      <c r="J4" s="37"/>
      <c r="K4" s="37"/>
      <c r="L4" s="38"/>
      <c r="M4" s="24"/>
      <c r="N4" s="35"/>
      <c r="O4" s="35"/>
      <c r="P4" s="35"/>
      <c r="Q4" s="35"/>
    </row>
    <row r="5" spans="1:17" ht="32.25" customHeight="1" thickBot="1" x14ac:dyDescent="0.3">
      <c r="A5" s="35"/>
      <c r="B5" s="22"/>
      <c r="C5" s="23"/>
      <c r="D5" s="37"/>
      <c r="E5" s="37"/>
      <c r="F5" s="57" t="s">
        <v>70</v>
      </c>
      <c r="G5" s="58"/>
      <c r="H5" s="61" t="s">
        <v>42</v>
      </c>
      <c r="I5" s="62"/>
      <c r="J5" s="37"/>
      <c r="K5" s="37"/>
      <c r="L5" s="38"/>
      <c r="M5" s="24"/>
      <c r="N5" s="35"/>
      <c r="O5" s="35"/>
      <c r="P5" s="35"/>
      <c r="Q5" s="35"/>
    </row>
    <row r="6" spans="1:17" ht="21.75" customHeight="1" x14ac:dyDescent="0.25">
      <c r="A6" s="35"/>
      <c r="B6" s="22"/>
      <c r="C6" s="23"/>
      <c r="D6" s="39"/>
      <c r="E6" s="40"/>
      <c r="F6" s="40"/>
      <c r="G6" s="40"/>
      <c r="H6" s="40"/>
      <c r="I6" s="40"/>
      <c r="J6" s="40"/>
      <c r="K6" s="40"/>
      <c r="L6" s="23"/>
      <c r="M6" s="24"/>
      <c r="N6" s="35"/>
      <c r="O6" s="35"/>
      <c r="P6" s="35"/>
      <c r="Q6" s="35"/>
    </row>
    <row r="7" spans="1:17" ht="32.25" customHeight="1" x14ac:dyDescent="0.25">
      <c r="A7" s="35"/>
      <c r="B7" s="22"/>
      <c r="C7" s="55" t="s">
        <v>57</v>
      </c>
      <c r="D7" s="56"/>
      <c r="E7" s="23"/>
      <c r="F7" s="23"/>
      <c r="G7" s="23"/>
      <c r="H7" s="23"/>
      <c r="I7" s="23"/>
      <c r="J7" s="23"/>
      <c r="K7" s="55" t="s">
        <v>57</v>
      </c>
      <c r="L7" s="56"/>
      <c r="M7" s="24"/>
      <c r="N7" s="35"/>
      <c r="O7" s="35"/>
      <c r="P7" s="35"/>
      <c r="Q7" s="35"/>
    </row>
    <row r="8" spans="1:17" x14ac:dyDescent="0.25">
      <c r="A8" s="35"/>
      <c r="B8" s="22"/>
      <c r="C8" s="7" t="s">
        <v>7</v>
      </c>
      <c r="D8" s="14" t="s">
        <v>69</v>
      </c>
      <c r="E8" s="23"/>
      <c r="F8" s="23"/>
      <c r="G8" s="23"/>
      <c r="H8" s="23"/>
      <c r="I8" s="23"/>
      <c r="J8" s="23"/>
      <c r="K8" s="14"/>
      <c r="L8" s="8" t="s">
        <v>18</v>
      </c>
      <c r="M8" s="24"/>
      <c r="N8" s="35"/>
      <c r="O8" s="35"/>
      <c r="P8" s="35"/>
      <c r="Q8" s="35"/>
    </row>
    <row r="9" spans="1:17" x14ac:dyDescent="0.25">
      <c r="A9" s="35"/>
      <c r="B9" s="22"/>
      <c r="C9" s="9" t="s">
        <v>6</v>
      </c>
      <c r="D9" s="15" t="s">
        <v>69</v>
      </c>
      <c r="E9" s="23"/>
      <c r="F9" s="23"/>
      <c r="G9" s="23"/>
      <c r="H9" s="23"/>
      <c r="I9" s="23"/>
      <c r="J9" s="23"/>
      <c r="K9" s="15"/>
      <c r="L9" s="10" t="s">
        <v>19</v>
      </c>
      <c r="M9" s="24"/>
      <c r="N9" s="35"/>
      <c r="O9" s="35"/>
      <c r="P9" s="35"/>
      <c r="Q9" s="35"/>
    </row>
    <row r="10" spans="1:17" x14ac:dyDescent="0.25">
      <c r="A10" s="35"/>
      <c r="B10" s="22"/>
      <c r="C10" s="9" t="s">
        <v>5</v>
      </c>
      <c r="D10" s="15" t="s">
        <v>69</v>
      </c>
      <c r="E10" s="23"/>
      <c r="F10" s="23"/>
      <c r="G10" s="23"/>
      <c r="H10" s="23"/>
      <c r="I10" s="23"/>
      <c r="J10" s="23"/>
      <c r="K10" s="15"/>
      <c r="L10" s="10" t="s">
        <v>56</v>
      </c>
      <c r="M10" s="24"/>
      <c r="N10" s="35"/>
      <c r="O10" s="35"/>
      <c r="P10" s="35"/>
      <c r="Q10" s="35"/>
    </row>
    <row r="11" spans="1:17" x14ac:dyDescent="0.25">
      <c r="A11" s="35"/>
      <c r="B11" s="22"/>
      <c r="C11" s="9" t="s">
        <v>52</v>
      </c>
      <c r="D11" s="15" t="s">
        <v>69</v>
      </c>
      <c r="E11" s="23"/>
      <c r="F11" s="23"/>
      <c r="G11" s="23"/>
      <c r="H11" s="23"/>
      <c r="I11" s="23"/>
      <c r="J11" s="23"/>
      <c r="K11" s="15"/>
      <c r="L11" s="11" t="s">
        <v>20</v>
      </c>
      <c r="M11" s="24"/>
      <c r="N11" s="35"/>
      <c r="O11" s="35"/>
      <c r="P11" s="35"/>
      <c r="Q11" s="35"/>
    </row>
    <row r="12" spans="1:17" x14ac:dyDescent="0.25">
      <c r="A12" s="35"/>
      <c r="B12" s="22"/>
      <c r="C12" s="9" t="s">
        <v>4</v>
      </c>
      <c r="D12" s="15" t="s">
        <v>69</v>
      </c>
      <c r="E12" s="23"/>
      <c r="F12" s="23"/>
      <c r="G12" s="23"/>
      <c r="H12" s="23"/>
      <c r="I12" s="23"/>
      <c r="J12" s="23"/>
      <c r="K12" s="15"/>
      <c r="L12" s="11" t="s">
        <v>21</v>
      </c>
      <c r="M12" s="24"/>
      <c r="N12" s="35"/>
      <c r="O12" s="35"/>
      <c r="P12" s="35"/>
      <c r="Q12" s="35"/>
    </row>
    <row r="13" spans="1:17" x14ac:dyDescent="0.25">
      <c r="A13" s="35"/>
      <c r="B13" s="22"/>
      <c r="C13" s="9" t="s">
        <v>3</v>
      </c>
      <c r="D13" s="15" t="s">
        <v>69</v>
      </c>
      <c r="E13" s="23"/>
      <c r="F13" s="23"/>
      <c r="G13" s="23"/>
      <c r="H13" s="23"/>
      <c r="I13" s="23"/>
      <c r="J13" s="23"/>
      <c r="K13" s="15"/>
      <c r="L13" s="11" t="s">
        <v>22</v>
      </c>
      <c r="M13" s="24"/>
      <c r="N13" s="35"/>
      <c r="O13" s="35"/>
      <c r="P13" s="35"/>
      <c r="Q13" s="35"/>
    </row>
    <row r="14" spans="1:17" x14ac:dyDescent="0.25">
      <c r="A14" s="35"/>
      <c r="B14" s="22"/>
      <c r="C14" s="9" t="s">
        <v>2</v>
      </c>
      <c r="D14" s="15" t="s">
        <v>69</v>
      </c>
      <c r="E14" s="23"/>
      <c r="F14" s="23"/>
      <c r="G14" s="23"/>
      <c r="H14" s="23"/>
      <c r="I14" s="23"/>
      <c r="J14" s="23"/>
      <c r="K14" s="15"/>
      <c r="L14" s="11" t="s">
        <v>23</v>
      </c>
      <c r="M14" s="24"/>
      <c r="N14" s="35"/>
      <c r="O14" s="35"/>
      <c r="P14" s="35"/>
      <c r="Q14" s="35"/>
    </row>
    <row r="15" spans="1:17" x14ac:dyDescent="0.25">
      <c r="A15" s="35"/>
      <c r="B15" s="22"/>
      <c r="C15" s="9" t="s">
        <v>1</v>
      </c>
      <c r="D15" s="15" t="s">
        <v>69</v>
      </c>
      <c r="E15" s="23"/>
      <c r="F15" s="23"/>
      <c r="G15" s="23"/>
      <c r="H15" s="23"/>
      <c r="I15" s="23"/>
      <c r="J15" s="23"/>
      <c r="K15" s="15"/>
      <c r="L15" s="11" t="s">
        <v>24</v>
      </c>
      <c r="M15" s="24"/>
      <c r="N15" s="35"/>
      <c r="O15" s="35"/>
      <c r="P15" s="35"/>
      <c r="Q15" s="35"/>
    </row>
    <row r="16" spans="1:17" ht="45" x14ac:dyDescent="0.25">
      <c r="A16" s="35"/>
      <c r="B16" s="22"/>
      <c r="C16" s="9" t="s">
        <v>0</v>
      </c>
      <c r="D16" s="15" t="s">
        <v>69</v>
      </c>
      <c r="E16" s="23"/>
      <c r="F16" s="23"/>
      <c r="G16" s="23"/>
      <c r="H16" s="23"/>
      <c r="I16" s="23"/>
      <c r="J16" s="23"/>
      <c r="K16" s="15"/>
      <c r="L16" s="11" t="s">
        <v>32</v>
      </c>
      <c r="M16" s="24"/>
      <c r="N16" s="35"/>
      <c r="O16" s="35"/>
      <c r="P16" s="35"/>
      <c r="Q16" s="35"/>
    </row>
    <row r="17" spans="1:17" ht="30" x14ac:dyDescent="0.25">
      <c r="A17" s="35"/>
      <c r="B17" s="22"/>
      <c r="C17" s="9" t="s">
        <v>8</v>
      </c>
      <c r="D17" s="15"/>
      <c r="E17" s="23"/>
      <c r="F17" s="23"/>
      <c r="G17" s="23"/>
      <c r="H17" s="23"/>
      <c r="I17" s="23"/>
      <c r="J17" s="23"/>
      <c r="K17" s="15"/>
      <c r="L17" s="11" t="s">
        <v>25</v>
      </c>
      <c r="M17" s="24"/>
      <c r="N17" s="35"/>
      <c r="O17" s="35"/>
      <c r="P17" s="35"/>
      <c r="Q17" s="35"/>
    </row>
    <row r="18" spans="1:17" x14ac:dyDescent="0.25">
      <c r="A18" s="35"/>
      <c r="B18" s="22"/>
      <c r="C18" s="9" t="s">
        <v>9</v>
      </c>
      <c r="D18" s="15"/>
      <c r="E18" s="23"/>
      <c r="F18" s="23"/>
      <c r="G18" s="23"/>
      <c r="H18" s="23"/>
      <c r="I18" s="23"/>
      <c r="J18" s="23"/>
      <c r="K18" s="15"/>
      <c r="L18" s="10" t="s">
        <v>26</v>
      </c>
      <c r="M18" s="24"/>
      <c r="N18" s="35"/>
      <c r="O18" s="35"/>
      <c r="P18" s="35"/>
      <c r="Q18" s="35"/>
    </row>
    <row r="19" spans="1:17" x14ac:dyDescent="0.25">
      <c r="A19" s="35"/>
      <c r="B19" s="22"/>
      <c r="C19" s="9" t="s">
        <v>10</v>
      </c>
      <c r="D19" s="15"/>
      <c r="E19" s="23"/>
      <c r="F19" s="23"/>
      <c r="G19" s="23"/>
      <c r="H19" s="23"/>
      <c r="I19" s="23"/>
      <c r="J19" s="23"/>
      <c r="K19" s="15"/>
      <c r="L19" s="11" t="s">
        <v>34</v>
      </c>
      <c r="M19" s="24"/>
      <c r="N19" s="35"/>
      <c r="O19" s="35"/>
      <c r="P19" s="35"/>
      <c r="Q19" s="35"/>
    </row>
    <row r="20" spans="1:17" ht="30" x14ac:dyDescent="0.25">
      <c r="A20" s="35"/>
      <c r="B20" s="22"/>
      <c r="C20" s="9" t="s">
        <v>11</v>
      </c>
      <c r="D20" s="15"/>
      <c r="E20" s="23"/>
      <c r="F20" s="23"/>
      <c r="G20" s="23"/>
      <c r="H20" s="23"/>
      <c r="I20" s="23"/>
      <c r="J20" s="23"/>
      <c r="K20" s="15"/>
      <c r="L20" s="11" t="s">
        <v>33</v>
      </c>
      <c r="M20" s="24"/>
      <c r="N20" s="35"/>
      <c r="O20" s="35"/>
      <c r="P20" s="35"/>
      <c r="Q20" s="35"/>
    </row>
    <row r="21" spans="1:17" x14ac:dyDescent="0.25">
      <c r="A21" s="35"/>
      <c r="B21" s="22"/>
      <c r="C21" s="9" t="s">
        <v>16</v>
      </c>
      <c r="D21" s="15"/>
      <c r="E21" s="23"/>
      <c r="F21" s="23"/>
      <c r="G21" s="23"/>
      <c r="H21" s="23"/>
      <c r="I21" s="23"/>
      <c r="J21" s="23"/>
      <c r="K21" s="15"/>
      <c r="L21" s="11" t="s">
        <v>27</v>
      </c>
      <c r="M21" s="24"/>
      <c r="N21" s="35"/>
      <c r="O21" s="35"/>
      <c r="P21" s="35"/>
      <c r="Q21" s="35"/>
    </row>
    <row r="22" spans="1:17" ht="30" x14ac:dyDescent="0.25">
      <c r="A22" s="35"/>
      <c r="B22" s="22"/>
      <c r="C22" s="9" t="s">
        <v>17</v>
      </c>
      <c r="D22" s="15"/>
      <c r="E22" s="23"/>
      <c r="F22" s="23"/>
      <c r="G22" s="23"/>
      <c r="H22" s="23"/>
      <c r="I22" s="23"/>
      <c r="J22" s="23"/>
      <c r="K22" s="15"/>
      <c r="L22" s="11" t="s">
        <v>28</v>
      </c>
      <c r="M22" s="24"/>
      <c r="N22" s="35"/>
      <c r="O22" s="35"/>
      <c r="P22" s="35"/>
      <c r="Q22" s="35"/>
    </row>
    <row r="23" spans="1:17" ht="30" x14ac:dyDescent="0.25">
      <c r="A23" s="35"/>
      <c r="B23" s="22"/>
      <c r="C23" s="12" t="s">
        <v>12</v>
      </c>
      <c r="D23" s="16"/>
      <c r="E23" s="23"/>
      <c r="F23" s="23"/>
      <c r="G23" s="23"/>
      <c r="H23" s="23"/>
      <c r="I23" s="23"/>
      <c r="J23" s="23"/>
      <c r="K23" s="16"/>
      <c r="L23" s="13" t="s">
        <v>29</v>
      </c>
      <c r="M23" s="24"/>
      <c r="N23" s="35"/>
      <c r="O23" s="35"/>
      <c r="P23" s="35"/>
      <c r="Q23" s="35"/>
    </row>
    <row r="24" spans="1:17" ht="22.5" customHeight="1" x14ac:dyDescent="0.25">
      <c r="A24" s="35"/>
      <c r="B24" s="22"/>
      <c r="C24" s="25"/>
      <c r="D24" s="26"/>
      <c r="E24" s="26"/>
      <c r="F24" s="52" t="s">
        <v>36</v>
      </c>
      <c r="G24" s="52"/>
      <c r="H24" s="52" t="s">
        <v>36</v>
      </c>
      <c r="I24" s="52"/>
      <c r="J24" s="26"/>
      <c r="K24" s="26"/>
      <c r="L24" s="27"/>
      <c r="M24" s="24"/>
      <c r="N24" s="35"/>
      <c r="O24" s="35"/>
      <c r="P24" s="35"/>
      <c r="Q24" s="35"/>
    </row>
    <row r="25" spans="1:17" x14ac:dyDescent="0.25">
      <c r="A25" s="35"/>
      <c r="B25" s="22"/>
      <c r="C25" s="28" t="s">
        <v>30</v>
      </c>
      <c r="D25" s="17">
        <f>COUNTIF(D8:D23,"Ja")</f>
        <v>0</v>
      </c>
      <c r="E25" s="26"/>
      <c r="F25" s="50" t="str">
        <f>IF(D25&gt;11,Dold!B5,IF(D25&gt;6,Dold!B4,Dold!B3))</f>
        <v>Ringrostig</v>
      </c>
      <c r="G25" s="51"/>
      <c r="H25" s="53" t="str">
        <f>IF(K25&gt;11,Dold!G5,IF(K25&gt;6,Dold!G4,Dold!G3))</f>
        <v>Ringrostig</v>
      </c>
      <c r="I25" s="54"/>
      <c r="J25" s="26"/>
      <c r="K25" s="17">
        <f>COUNTIF(K8:K23,"Ja")</f>
        <v>0</v>
      </c>
      <c r="L25" s="29" t="s">
        <v>30</v>
      </c>
      <c r="M25" s="24"/>
      <c r="N25" s="35"/>
      <c r="O25" s="35"/>
      <c r="P25" s="35"/>
      <c r="Q25" s="35"/>
    </row>
    <row r="26" spans="1:17" x14ac:dyDescent="0.25">
      <c r="A26" s="35"/>
      <c r="B26" s="22"/>
      <c r="C26" s="23"/>
      <c r="D26" s="26"/>
      <c r="E26" s="26"/>
      <c r="F26" s="23"/>
      <c r="G26" s="23"/>
      <c r="H26" s="26"/>
      <c r="I26" s="26"/>
      <c r="J26" s="26"/>
      <c r="K26" s="26"/>
      <c r="L26" s="26"/>
      <c r="M26" s="24"/>
      <c r="N26" s="35"/>
      <c r="O26" s="35"/>
      <c r="P26" s="35"/>
      <c r="Q26" s="35"/>
    </row>
    <row r="27" spans="1:17" ht="29.25" customHeight="1" x14ac:dyDescent="0.25">
      <c r="A27" s="35"/>
      <c r="B27" s="22"/>
      <c r="C27" s="23"/>
      <c r="D27" s="26"/>
      <c r="E27" s="26"/>
      <c r="F27" s="60" t="s">
        <v>73</v>
      </c>
      <c r="G27" s="60"/>
      <c r="H27" s="60"/>
      <c r="I27" s="60"/>
      <c r="J27" s="26"/>
      <c r="K27" s="26"/>
      <c r="L27" s="26"/>
      <c r="M27" s="24"/>
      <c r="N27" s="35"/>
      <c r="O27" s="35"/>
      <c r="P27" s="35"/>
      <c r="Q27" s="35"/>
    </row>
    <row r="28" spans="1:17" x14ac:dyDescent="0.25">
      <c r="A28" s="35"/>
      <c r="B28" s="22"/>
      <c r="C28" s="30" t="s">
        <v>38</v>
      </c>
      <c r="D28" s="31" t="s">
        <v>58</v>
      </c>
      <c r="E28" s="23"/>
      <c r="F28" s="23"/>
      <c r="G28" s="23"/>
      <c r="H28" s="23"/>
      <c r="I28" s="23"/>
      <c r="J28" s="23"/>
      <c r="K28" s="23"/>
      <c r="L28" s="23"/>
      <c r="M28" s="24"/>
      <c r="N28" s="35"/>
      <c r="O28" s="35"/>
      <c r="P28" s="35"/>
      <c r="Q28" s="35"/>
    </row>
    <row r="29" spans="1:17" ht="16.5" customHeight="1" x14ac:dyDescent="0.25">
      <c r="A29" s="35"/>
      <c r="B29" s="22"/>
      <c r="C29" s="30" t="s">
        <v>39</v>
      </c>
      <c r="D29" s="45">
        <v>45425</v>
      </c>
      <c r="E29" s="45"/>
      <c r="F29" s="23"/>
      <c r="G29" s="23"/>
      <c r="H29" s="23"/>
      <c r="I29" s="23"/>
      <c r="J29" s="23"/>
      <c r="K29" s="23"/>
      <c r="L29" s="23"/>
      <c r="M29" s="24"/>
      <c r="N29" s="35"/>
      <c r="O29" s="35"/>
      <c r="P29" s="35"/>
      <c r="Q29" s="35"/>
    </row>
    <row r="30" spans="1:17" ht="15.75" thickBot="1" x14ac:dyDescent="0.3">
      <c r="A30" s="35"/>
      <c r="B30" s="32"/>
      <c r="C30" s="33"/>
      <c r="D30" s="33"/>
      <c r="E30" s="33"/>
      <c r="F30" s="33"/>
      <c r="G30" s="33"/>
      <c r="H30" s="33"/>
      <c r="I30" s="33"/>
      <c r="J30" s="33"/>
      <c r="K30" s="33"/>
      <c r="L30" s="33"/>
      <c r="M30" s="34"/>
      <c r="N30" s="35"/>
      <c r="O30" s="35"/>
      <c r="P30" s="35"/>
      <c r="Q30" s="35"/>
    </row>
    <row r="31" spans="1:17" x14ac:dyDescent="0.25">
      <c r="A31" s="35"/>
      <c r="B31" s="35"/>
      <c r="C31" s="35"/>
      <c r="D31" s="35"/>
      <c r="E31" s="35"/>
      <c r="F31" s="35"/>
      <c r="G31" s="35"/>
      <c r="H31" s="35"/>
      <c r="I31" s="35"/>
      <c r="J31" s="35"/>
      <c r="K31" s="35"/>
      <c r="L31" s="35"/>
      <c r="M31" s="35"/>
      <c r="N31" s="35"/>
      <c r="O31" s="35"/>
      <c r="P31" s="35"/>
      <c r="Q31" s="35"/>
    </row>
  </sheetData>
  <sheetProtection algorithmName="SHA-512" hashValue="s2RE5zEQlEuYm6dIpIiGz3m88yDec+GGvFB+G2bR/x/mzVz2Y9HJAK8MQMgwRv2ALPg2B67jNTg34ZHlNOGm5A==" saltValue="EyMhZlJiSe7ClHfd3Ws+1g==" spinCount="100000" sheet="1" objects="1" scenarios="1" selectLockedCells="1"/>
  <mergeCells count="12">
    <mergeCell ref="D29:E29"/>
    <mergeCell ref="F3:I3"/>
    <mergeCell ref="D2:K2"/>
    <mergeCell ref="F25:G25"/>
    <mergeCell ref="F24:G24"/>
    <mergeCell ref="H24:I24"/>
    <mergeCell ref="H25:I25"/>
    <mergeCell ref="C7:D7"/>
    <mergeCell ref="K7:L7"/>
    <mergeCell ref="F5:G5"/>
    <mergeCell ref="H5:I5"/>
    <mergeCell ref="F27:I27"/>
  </mergeCells>
  <conditionalFormatting sqref="D8:D23 K8:K23">
    <cfRule type="containsBlanks" dxfId="17" priority="24">
      <formula>LEN(TRIM(D8))=0</formula>
    </cfRule>
  </conditionalFormatting>
  <conditionalFormatting sqref="K8:K23 D8:D23">
    <cfRule type="cellIs" dxfId="16" priority="16" operator="equal">
      <formula>"Ja"</formula>
    </cfRule>
    <cfRule type="cellIs" dxfId="15" priority="17" operator="equal">
      <formula>"Nej"</formula>
    </cfRule>
  </conditionalFormatting>
  <conditionalFormatting sqref="K25 D25">
    <cfRule type="cellIs" dxfId="14" priority="12" operator="greaterThan">
      <formula>11</formula>
    </cfRule>
    <cfRule type="cellIs" dxfId="13" priority="13" operator="between">
      <formula>7</formula>
      <formula>11</formula>
    </cfRule>
    <cfRule type="cellIs" dxfId="12" priority="14" operator="between">
      <formula>1</formula>
      <formula>6</formula>
    </cfRule>
  </conditionalFormatting>
  <conditionalFormatting sqref="F25">
    <cfRule type="containsText" dxfId="11" priority="6" operator="containsText" text="ringrost">
      <formula>NOT(ISERROR(SEARCH("ringrost",F25)))</formula>
    </cfRule>
    <cfRule type="containsText" dxfId="10" priority="7" operator="containsText" text="uppfräschning">
      <formula>NOT(ISERROR(SEARCH("uppfräschning",F25)))</formula>
    </cfRule>
    <cfRule type="containsText" dxfId="9" priority="8" operator="containsText" text="god">
      <formula>NOT(ISERROR(SEARCH("god",F25)))</formula>
    </cfRule>
  </conditionalFormatting>
  <conditionalFormatting sqref="H25:I25">
    <cfRule type="containsText" dxfId="8" priority="3" operator="containsText" text="ringrostig">
      <formula>NOT(ISERROR(SEARCH("ringrostig",H25)))</formula>
    </cfRule>
    <cfRule type="containsText" dxfId="7" priority="4" operator="containsText" text="uppfräschning">
      <formula>NOT(ISERROR(SEARCH("uppfräschning",H25)))</formula>
    </cfRule>
    <cfRule type="containsText" dxfId="6" priority="5" operator="containsText" text="God">
      <formula>NOT(ISERROR(SEARCH("God",H25)))</formula>
    </cfRule>
  </conditionalFormatting>
  <conditionalFormatting sqref="H5">
    <cfRule type="containsText" dxfId="5" priority="1" operator="containsText" text="Nej">
      <formula>NOT(ISERROR(SEARCH("Nej",H5)))</formula>
    </cfRule>
    <cfRule type="containsText" dxfId="4" priority="2" operator="containsText" text="Ja">
      <formula>NOT(ISERROR(SEARCH("Ja",H5)))</formula>
    </cfRule>
  </conditionalFormatting>
  <dataValidations xWindow="328" yWindow="629" count="4">
    <dataValidation type="list" allowBlank="1" showErrorMessage="1" errorTitle="Välj ett alternativ i listan" sqref="D24">
      <formula1>"Ja,Nej"</formula1>
    </dataValidation>
    <dataValidation type="list" allowBlank="1" showErrorMessage="1" errorTitle="Välj ett svar i listan" sqref="K24">
      <formula1>"Ja,Nej"</formula1>
    </dataValidation>
    <dataValidation type="date" operator="greaterThan" allowBlank="1" showErrorMessage="1" errorTitle="Endast datum" error="Datum i format åååå-mm-dd" sqref="D29">
      <formula1>45292</formula1>
    </dataValidation>
    <dataValidation type="list" allowBlank="1" showInputMessage="1" showErrorMessage="1" errorTitle="Välj ett alternativ" promptTitle="Välj ett alternativ i listan" prompt="Bekräfta att du läst ovanstående information för att börja!" sqref="H5">
      <formula1>"Ja,Nej,"</formula1>
    </dataValidation>
  </dataValidations>
  <hyperlinks>
    <hyperlink ref="L9" r:id="rId1"/>
    <hyperlink ref="L10" r:id="rId2"/>
    <hyperlink ref="L23" r:id="rId3"/>
    <hyperlink ref="L18" r:id="rId4"/>
  </hyperlinks>
  <pageMargins left="0.7" right="0.7" top="0.75" bottom="0.75" header="0.3" footer="0.3"/>
  <pageSetup paperSize="9" orientation="portrait" r:id="rId5"/>
  <drawing r:id="rId6"/>
  <legacyDrawing r:id="rId7"/>
  <extLst>
    <ext xmlns:x14="http://schemas.microsoft.com/office/spreadsheetml/2009/9/main" uri="{CCE6A557-97BC-4b89-ADB6-D9C93CAAB3DF}">
      <x14:dataValidations xmlns:xm="http://schemas.microsoft.com/office/excel/2006/main" xWindow="328" yWindow="629" count="11">
        <x14:dataValidation type="list" allowBlank="1" showInputMessage="1" showErrorMessage="1" errorTitle="Välj ett alternativ i listan" promptTitle="Välj ett alternativ i rullistan" prompt="Svara ja/nej på påståendena">
          <x14:formula1>
            <xm:f>Dold!$D$9:$E$9</xm:f>
          </x14:formula1>
          <xm:sqref>D8</xm:sqref>
        </x14:dataValidation>
        <x14:dataValidation type="list" allowBlank="1" showErrorMessage="1" errorTitle="Välj ett alternativ i listan">
          <x14:formula1>
            <xm:f>Dold!$D$11:$E$11</xm:f>
          </x14:formula1>
          <xm:sqref>D10</xm:sqref>
        </x14:dataValidation>
        <x14:dataValidation type="list" allowBlank="1" showInputMessage="1" showErrorMessage="1" errorTitle="Välj ett alternativ i listan" promptTitle="Inga svaralternativ?" prompt="Du måste svara på påståendet ovan först.">
          <x14:formula1>
            <xm:f>Dold!$D$10:$E$10</xm:f>
          </x14:formula1>
          <xm:sqref>D9</xm:sqref>
        </x14:dataValidation>
        <x14:dataValidation type="list" allowBlank="1" showErrorMessage="1" errorTitle="Välj ett alternativ i listan">
          <x14:formula1>
            <xm:f>Dold!$D$12:$E$12</xm:f>
          </x14:formula1>
          <xm:sqref>D11</xm:sqref>
        </x14:dataValidation>
        <x14:dataValidation type="list" allowBlank="1" showErrorMessage="1" errorTitle="Välj ett alternativ i listan">
          <x14:formula1>
            <xm:f>Dold!$D$13:$E$13</xm:f>
          </x14:formula1>
          <xm:sqref>D12</xm:sqref>
        </x14:dataValidation>
        <x14:dataValidation type="list" allowBlank="1" showErrorMessage="1" errorTitle="Välj ett alternativ i listan">
          <x14:formula1>
            <xm:f>Dold!$D$14:$E$14</xm:f>
          </x14:formula1>
          <xm:sqref>D13</xm:sqref>
        </x14:dataValidation>
        <x14:dataValidation type="list" allowBlank="1" showErrorMessage="1" errorTitle="Välj ett alternativ i listan">
          <x14:formula1>
            <xm:f>Dold!$D$15:$E$15</xm:f>
          </x14:formula1>
          <xm:sqref>D14</xm:sqref>
        </x14:dataValidation>
        <x14:dataValidation type="list" allowBlank="1" showErrorMessage="1" errorTitle="Välj ett alternativ i listan">
          <x14:formula1>
            <xm:f>Dold!$D$16:$E$16</xm:f>
          </x14:formula1>
          <xm:sqref>D15</xm:sqref>
        </x14:dataValidation>
        <x14:dataValidation type="list" allowBlank="1" showErrorMessage="1" errorTitle="Välj ett alternativ i listan">
          <x14:formula1>
            <xm:f>Dold!$D$17:$E$17</xm:f>
          </x14:formula1>
          <xm:sqref>D16</xm:sqref>
        </x14:dataValidation>
        <x14:dataValidation type="list" allowBlank="1" showErrorMessage="1" errorTitle="Välj ett svar i listan">
          <x14:formula1>
            <xm:f>Dold!$I$8:$J$8</xm:f>
          </x14:formula1>
          <xm:sqref>K8:K23</xm:sqref>
        </x14:dataValidation>
        <x14:dataValidation type="list" allowBlank="1" showErrorMessage="1" errorTitle="Välj ett alternativ i listan">
          <x14:formula1>
            <xm:f>Dold!$I$8:$J$8</xm:f>
          </x14:formula1>
          <xm:sqref>D17:D23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zoomScaleNormal="100" workbookViewId="0">
      <selection activeCell="E9" sqref="E9"/>
    </sheetView>
  </sheetViews>
  <sheetFormatPr defaultColWidth="9" defaultRowHeight="15" x14ac:dyDescent="0.25"/>
  <cols>
    <col min="1" max="1" width="9" style="1"/>
    <col min="2" max="2" width="20.875" style="1" customWidth="1"/>
    <col min="3" max="3" width="9" style="1"/>
    <col min="4" max="4" width="9.75" style="1" customWidth="1"/>
    <col min="5" max="5" width="11.125" style="1" customWidth="1"/>
    <col min="6" max="6" width="8.75" style="1" customWidth="1"/>
    <col min="7" max="7" width="21.125" style="1" customWidth="1"/>
    <col min="8" max="8" width="12.5" style="1" customWidth="1"/>
    <col min="9" max="9" width="9.875" style="1" bestFit="1" customWidth="1"/>
    <col min="10" max="16384" width="9" style="1"/>
  </cols>
  <sheetData>
    <row r="2" spans="2:10" x14ac:dyDescent="0.25">
      <c r="B2" s="2" t="s">
        <v>37</v>
      </c>
      <c r="G2" s="2" t="s">
        <v>37</v>
      </c>
    </row>
    <row r="3" spans="2:10" x14ac:dyDescent="0.25">
      <c r="B3" s="1" t="s">
        <v>13</v>
      </c>
      <c r="C3" s="1" t="str">
        <f>IF(AND(Flygtrimsbarometern!D25&gt;0,Flygtrimsbarometern!D25&lt;7),Flygtrimsbarometern!D25,"")</f>
        <v/>
      </c>
      <c r="G3" s="1" t="s">
        <v>13</v>
      </c>
      <c r="H3" s="1" t="str">
        <f>IF(AND(Flygtrimsbarometern!K25&gt;0,Flygtrimsbarometern!K25&lt;7),Flygtrimsbarometern!K25,"")</f>
        <v/>
      </c>
    </row>
    <row r="4" spans="2:10" x14ac:dyDescent="0.25">
      <c r="B4" s="1" t="s">
        <v>14</v>
      </c>
      <c r="C4" s="1" t="str">
        <f>IF(AND(Flygtrimsbarometern!D25&gt;6,Flygtrimsbarometern!D25&lt;12),Flygtrimsbarometern!D25,"")</f>
        <v/>
      </c>
      <c r="G4" s="1" t="s">
        <v>14</v>
      </c>
      <c r="H4" s="1" t="str">
        <f>IF(AND(Flygtrimsbarometern!K25&gt;6,Flygtrimsbarometern!K25&lt;12),Flygtrimsbarometern!K25,"")</f>
        <v/>
      </c>
    </row>
    <row r="5" spans="2:10" x14ac:dyDescent="0.25">
      <c r="B5" s="1" t="s">
        <v>15</v>
      </c>
      <c r="C5" s="1" t="str">
        <f>IF(AND(Flygtrimsbarometern!D25&gt;11,Flygtrimsbarometern!D25&lt;100),Flygtrimsbarometern!D25,"")</f>
        <v/>
      </c>
      <c r="G5" s="1" t="s">
        <v>35</v>
      </c>
      <c r="H5" s="1" t="str">
        <f>IF(AND(Flygtrimsbarometern!K25&gt;11,Flygtrimsbarometern!K25&lt;100),Flygtrimsbarometern!K25,"")</f>
        <v/>
      </c>
    </row>
    <row r="7" spans="2:10" x14ac:dyDescent="0.25">
      <c r="C7" s="5"/>
      <c r="D7" s="6" t="s">
        <v>53</v>
      </c>
      <c r="E7" s="6" t="s">
        <v>54</v>
      </c>
      <c r="F7" s="6" t="s">
        <v>43</v>
      </c>
      <c r="I7" s="2" t="s">
        <v>53</v>
      </c>
      <c r="J7" s="2" t="s">
        <v>54</v>
      </c>
    </row>
    <row r="8" spans="2:10" ht="30" x14ac:dyDescent="0.25">
      <c r="B8" s="1" t="s">
        <v>59</v>
      </c>
      <c r="C8" s="41"/>
      <c r="D8" s="43" t="s">
        <v>41</v>
      </c>
      <c r="E8" s="44" t="s">
        <v>42</v>
      </c>
      <c r="F8" s="42" t="str">
        <f>Flygtrimsbarometern!H5</f>
        <v>Nej</v>
      </c>
      <c r="H8" s="59" t="s">
        <v>72</v>
      </c>
      <c r="I8" s="1" t="str">
        <f>IF(NOT(F8="Nej"),"Ja","")</f>
        <v/>
      </c>
      <c r="J8" s="1" t="str">
        <f>IF(NOT(F8="Nej"),"Nej","")</f>
        <v/>
      </c>
    </row>
    <row r="9" spans="2:10" x14ac:dyDescent="0.25">
      <c r="B9" s="3" t="s">
        <v>46</v>
      </c>
      <c r="C9" s="4" t="s">
        <v>60</v>
      </c>
      <c r="D9" s="1" t="str">
        <f>IF(F8="Ja","Ja","")</f>
        <v/>
      </c>
      <c r="E9" s="1" t="str">
        <f>IF(F8="Ja","Nej","")</f>
        <v/>
      </c>
      <c r="F9" s="1" t="str">
        <f>Flygtrimsbarometern!D8</f>
        <v/>
      </c>
    </row>
    <row r="10" spans="2:10" x14ac:dyDescent="0.25">
      <c r="B10" s="3" t="s">
        <v>45</v>
      </c>
      <c r="C10" s="4" t="s">
        <v>61</v>
      </c>
      <c r="D10" s="1" t="str">
        <f>IF(F9="Ja","Ja","")</f>
        <v/>
      </c>
      <c r="E10" s="1" t="str">
        <f>IF(AND(NOT(F9=0),(NOT(F8="Nej"))),"Nej","")</f>
        <v/>
      </c>
      <c r="F10" s="1" t="str">
        <f>Flygtrimsbarometern!D9</f>
        <v/>
      </c>
    </row>
    <row r="11" spans="2:10" x14ac:dyDescent="0.25">
      <c r="B11" s="3" t="s">
        <v>44</v>
      </c>
      <c r="C11" s="4" t="s">
        <v>62</v>
      </c>
      <c r="D11" s="1" t="str">
        <f>IF(F10="Ja","Ja","")</f>
        <v/>
      </c>
      <c r="E11" s="1" t="str">
        <f>IF(AND(NOT(F10=0),(NOT(F8="Nej"))),"Nej","")</f>
        <v/>
      </c>
      <c r="F11" s="1" t="str">
        <f>Flygtrimsbarometern!D10</f>
        <v/>
      </c>
    </row>
    <row r="12" spans="2:10" x14ac:dyDescent="0.25">
      <c r="B12" s="3" t="s">
        <v>55</v>
      </c>
      <c r="C12" s="4" t="s">
        <v>63</v>
      </c>
      <c r="D12" s="1" t="str">
        <f>IF(F11="Ja","Ja","")</f>
        <v/>
      </c>
      <c r="E12" s="1" t="str">
        <f>IF(AND(NOT(F11=0),(NOT(F8="Nej"))),"Nej","")</f>
        <v/>
      </c>
      <c r="F12" s="1" t="str">
        <f>Flygtrimsbarometern!D11</f>
        <v/>
      </c>
    </row>
    <row r="13" spans="2:10" x14ac:dyDescent="0.25">
      <c r="B13" s="3" t="s">
        <v>51</v>
      </c>
      <c r="C13" s="4" t="s">
        <v>64</v>
      </c>
      <c r="D13" s="1" t="str">
        <f>IF(F8="Ja","Ja","")</f>
        <v/>
      </c>
      <c r="E13" s="1" t="str">
        <f>IF(F8="Ja","Nej","")</f>
        <v/>
      </c>
      <c r="F13" s="1" t="str">
        <f>Flygtrimsbarometern!D12</f>
        <v/>
      </c>
    </row>
    <row r="14" spans="2:10" x14ac:dyDescent="0.25">
      <c r="B14" s="3" t="s">
        <v>50</v>
      </c>
      <c r="C14" s="4" t="s">
        <v>65</v>
      </c>
      <c r="D14" s="1" t="str">
        <f>IF(F13="Ja","Ja","")</f>
        <v/>
      </c>
      <c r="E14" s="1" t="str">
        <f>IF(AND(NOT(F13=0),(NOT(F8="Nej"))),"Nej","")</f>
        <v/>
      </c>
      <c r="F14" s="1" t="str">
        <f>Flygtrimsbarometern!D13</f>
        <v/>
      </c>
    </row>
    <row r="15" spans="2:10" x14ac:dyDescent="0.25">
      <c r="B15" s="3" t="s">
        <v>49</v>
      </c>
      <c r="C15" s="4" t="s">
        <v>66</v>
      </c>
      <c r="D15" s="1" t="str">
        <f t="shared" ref="D15:D17" si="0">IF(F14="Ja","Ja","")</f>
        <v/>
      </c>
      <c r="E15" s="1" t="str">
        <f>IF(AND(NOT(F14=0),(NOT(F8="Nej"))),"Nej","")</f>
        <v/>
      </c>
      <c r="F15" s="1" t="str">
        <f>Flygtrimsbarometern!D14</f>
        <v/>
      </c>
    </row>
    <row r="16" spans="2:10" x14ac:dyDescent="0.25">
      <c r="B16" s="3" t="s">
        <v>48</v>
      </c>
      <c r="C16" s="4" t="s">
        <v>67</v>
      </c>
      <c r="D16" s="1" t="str">
        <f t="shared" si="0"/>
        <v/>
      </c>
      <c r="E16" s="1" t="str">
        <f>IF(AND(NOT(F15=0),(NOT(F8="Nej"))),"Nej","")</f>
        <v/>
      </c>
      <c r="F16" s="1" t="str">
        <f>Flygtrimsbarometern!D15</f>
        <v/>
      </c>
    </row>
    <row r="17" spans="2:6" x14ac:dyDescent="0.25">
      <c r="B17" s="3" t="s">
        <v>47</v>
      </c>
      <c r="C17" s="4" t="s">
        <v>68</v>
      </c>
      <c r="D17" s="1" t="str">
        <f t="shared" si="0"/>
        <v/>
      </c>
      <c r="E17" s="1" t="str">
        <f>IF(AND(NOT(F16=0),(NOT(F8="Nej"))),"Nej","")</f>
        <v/>
      </c>
      <c r="F17" s="1" t="str">
        <f>Flygtrimsbarometern!D16</f>
        <v/>
      </c>
    </row>
  </sheetData>
  <sheetProtection algorithmName="SHA-512" hashValue="mgcR4oTyPlO48I735zILuZKGqBBGcsXKwIyZuvAvOjzRe2Nf3Rb6nlLp5vTt93w3UiuRSskFRkINX7RPuEBYTg==" saltValue="IecLZG/mPVpj1p2r+7v/GQ==" spinCount="100000" sheet="1" objects="1" scenarios="1" selectLockedCells="1" selectUnlockedCells="1"/>
  <conditionalFormatting sqref="D9:F17">
    <cfRule type="containsText" dxfId="3" priority="4" operator="containsText" text="Ja">
      <formula>NOT(ISERROR(SEARCH("Ja",D9)))</formula>
    </cfRule>
    <cfRule type="containsText" dxfId="2" priority="5" operator="containsText" text="Nej">
      <formula>NOT(ISERROR(SEARCH("Nej",D9)))</formula>
    </cfRule>
  </conditionalFormatting>
  <conditionalFormatting sqref="J8">
    <cfRule type="containsText" dxfId="1" priority="2" operator="containsText" text="Nej">
      <formula>NOT(ISERROR(SEARCH("Nej",J8)))</formula>
    </cfRule>
  </conditionalFormatting>
  <conditionalFormatting sqref="I8">
    <cfRule type="containsText" dxfId="0" priority="1" operator="containsText" text="Ja">
      <formula>NOT(ISERROR(SEARCH("Ja",I8)))</formula>
    </cfRule>
  </conditionalFormatting>
  <pageMargins left="0.78740157480314965" right="0.78740157480314965" top="1.1023622047244095" bottom="0.62992125984251968" header="0.31496062992125984" footer="0.31496062992125984"/>
  <pageSetup paperSize="9"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Flygtrimsbarometern</vt:lpstr>
      <vt:lpstr>Dold</vt:lpstr>
    </vt:vector>
  </TitlesOfParts>
  <Company>Transportstyrelsen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Flygtrimsbarometern v1.1</dc:title>
  <dc:creator>Lindblom Pontus</dc:creator>
  <cp:lastModifiedBy>Lindblom Pontus</cp:lastModifiedBy>
  <dcterms:created xsi:type="dcterms:W3CDTF">2024-02-02T12:07:08Z</dcterms:created>
  <dcterms:modified xsi:type="dcterms:W3CDTF">2024-05-13T09:39:44Z</dcterms:modified>
  <cp:contentStatus/>
</cp:coreProperties>
</file>